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cofesuffolk-my.sharepoint.com/personal/frances_blakeway_cofesuffolk_org/Documents/Desktop/Frances/ALL FORMS/"/>
    </mc:Choice>
  </mc:AlternateContent>
  <xr:revisionPtr revIDLastSave="6" documentId="8_{7BE50B07-8014-4E4C-92C5-A3642533146E}" xr6:coauthVersionLast="47" xr6:coauthVersionMax="47" xr10:uidLastSave="{9C5AB810-6FC8-4DEA-8E52-4708F7E772C1}"/>
  <workbookProtection workbookAlgorithmName="SHA-512" workbookHashValue="kLVrA4oBtDcH3ErxspFs1Tbo6YnyworOprVVVDdOZXOwl5DYVDRGIHdorxvOD7UKLrI515hfZ6tkRm1j6hNbfA==" workbookSaltValue="NQ4f1DnyiqPMmymblA79wA==" workbookSpinCount="100000" lockStructure="1"/>
  <bookViews>
    <workbookView xWindow="-7455" yWindow="-21720" windowWidth="38640" windowHeight="21120" tabRatio="516" xr2:uid="{00000000-000D-0000-FFFF-FFFF00000000}"/>
  </bookViews>
  <sheets>
    <sheet name="PF1" sheetId="1" r:id="rId1"/>
    <sheet name="Fees" sheetId="2" state="hidden" r:id="rId2"/>
    <sheet name="Guidance" sheetId="5" r:id="rId3"/>
    <sheet name="Structure" sheetId="4" state="hidden" r:id="rId4"/>
  </sheets>
  <definedNames>
    <definedName name="_xlnm._FilterDatabase" localSheetId="3" hidden="1">Structure!$B$1:$B$467</definedName>
    <definedName name="ActonwGtWaldingfield">Structure!$AO$2:$AO$3</definedName>
    <definedName name="AldeburghwithHazlewood">Structure!$CR$2:$CR$5</definedName>
    <definedName name="AldeRiver">Structure!$CQ$2:$CQ$8</definedName>
    <definedName name="AllParishes">Structure!$D$15:$E$467</definedName>
    <definedName name="AthelingtonDenhametc">Structure!$BN$2:$BN$8</definedName>
    <definedName name="BactonwithWyverstoneetc">Structure!$AJ$2:$AJ$7</definedName>
    <definedName name="BadwellandWalsham">Structure!$S$2:$S$7</definedName>
    <definedName name="Bansfield">Structure!$K$2:$K$8</definedName>
    <definedName name="BarrowBenefice">Structure!$BA$2:$BA$6</definedName>
    <definedName name="Beccles">Structure!$DA$2:$DA$4</definedName>
    <definedName name="Benefice">Structure!$A$2:$A$109</definedName>
    <definedName name="BENEFICES">Structure!$A$2:$B$109</definedName>
    <definedName name="BeneOrebeck">Structure!$CF$2:$CF$8</definedName>
    <definedName name="BildestonwWattishametc">Structure!$N$2:$N$7</definedName>
    <definedName name="BlackbourneTeam">Structure!$T$2:$T$9</definedName>
    <definedName name="BlythValley">Structure!$CV$2:$CV$15</definedName>
    <definedName name="BoxfordEdGrotonetc">Structure!$AP$2:$AP$6</definedName>
    <definedName name="BoxRiver">Structure!$AP$2:$AP$6</definedName>
    <definedName name="BradfieldSClareetc">Structure!$W$2:$W$9</definedName>
    <definedName name="BramfordwithLittleBlakenhametc">Structure!$D$2:$D$5</definedName>
    <definedName name="Brandon">Structure!$AD$2</definedName>
    <definedName name="BSEChristChurch">Structure!$AW$2</definedName>
    <definedName name="BSEMaryandPeter">Structure!$AX$2</definedName>
    <definedName name="Bungay">Structure!$CW$2:$CW$4</definedName>
    <definedName name="BureswithAssingtonetc">Structure!$AQ$2:$AQ$4</definedName>
    <definedName name="CapelwLtandGtWenham">Structure!$CL$2:$CL$3</definedName>
    <definedName name="Carlford">Structure!$DF$2:$DF$10</definedName>
    <definedName name="Chadbrook">Structure!$AV$2:$AV$4</definedName>
    <definedName name="Claydon">Structure!$E$2:$E$4</definedName>
    <definedName name="Coddenham">Structure!$F$2:$F$9</definedName>
    <definedName name="ColneysRuralBene">Structure!$BI$2:$BI$9</definedName>
    <definedName name="CombsandLtFinborough">Structure!$AK$7:$AK$8</definedName>
    <definedName name="ConstableCountry">Structure!$CM$2:$CM$5</definedName>
    <definedName name="DebenhamandHelmingham">Structure!$CH$2:$CH$8</definedName>
    <definedName name="ElmsettwitAldhametc">Structure!$O$2:$O$5</definedName>
    <definedName name="Elmswell">Structure!$X$2</definedName>
    <definedName name="ExningStMartin">Structure!$AF$2:$AF$3</definedName>
    <definedName name="Eye">Structure!$BJ$2:$BJ$4</definedName>
    <definedName name="FDList">#REF!</definedName>
    <definedName name="FDS">#REF!</definedName>
    <definedName name="FelixStJohn">Structure!$BC$2</definedName>
    <definedName name="FelixstoweChristchurch">Structure!$BG$2</definedName>
    <definedName name="FelixStPeterandPaul">Structure!$BD$2</definedName>
    <definedName name="ForestHeath">Structure!$AG$2:$AG$16</definedName>
    <definedName name="FourRivers">Structure!$BO$2:$BO$9</definedName>
    <definedName name="Framlingham">Structure!$CG$2:$CG$3</definedName>
    <definedName name="GlemValley">Structure!$AR$2:$AR$5</definedName>
    <definedName name="GreatBartonandThurston">Structure!$AY$2:$AY$3</definedName>
    <definedName name="GreatCornard">Structure!$AS$2</definedName>
    <definedName name="GreatFinbowithetc">Structure!$AK$2:$AK$8</definedName>
    <definedName name="GtandLtBealingsetc">Structure!#REF!</definedName>
    <definedName name="Hadleigh">Structure!$P$2:$P$4</definedName>
    <definedName name="HaughleywithWetherdenetc">Structure!$AL$2:$AL$4</definedName>
    <definedName name="HaveWithersfield">Structure!$I$2:$I$3</definedName>
    <definedName name="HighamHoltonetc">Structure!$Q$2:$Q$5</definedName>
    <definedName name="Horringer">Structure!$AZ$2:$AZ$7</definedName>
    <definedName name="HundredRiver">Structure!$CY$2:$CY$10</definedName>
    <definedName name="IpsAllHallows">Structure!$BQ$2</definedName>
    <definedName name="IpsStAugustine">Structure!$BS$2</definedName>
    <definedName name="IpsStBart">Structure!$BT$2</definedName>
    <definedName name="IpsStFran">Structure!$DD$2</definedName>
    <definedName name="IpsStMaryatElms">Structure!$BX$2</definedName>
    <definedName name="IpsStMaryleTower">Structure!$BW$2</definedName>
    <definedName name="IpsStMattTriangleAS">Structure!$BY$2:$BY$5</definedName>
    <definedName name="IpsStThomas">Structure!$CA$2</definedName>
    <definedName name="IpswichStHelenetc">Structure!$BU$2:$BU$4</definedName>
    <definedName name="IpswichStMargaret">Structure!$BV$2</definedName>
    <definedName name="IpswichStoke">Structure!$CC$2</definedName>
    <definedName name="IpswichStPeter">Structure!$BZ$2</definedName>
    <definedName name="Kesgrave">Structure!$BE$2:$BE$4</definedName>
    <definedName name="Lavenham">Structure!$Y$2:$Y$3</definedName>
    <definedName name="Leiston">Structure!$CS$2</definedName>
    <definedName name="MartBrightwell">Structure!$BF$2:$BF$3</definedName>
    <definedName name="MeltUfford">Structure!$DE$2:$DE$3</definedName>
    <definedName name="Mendlesham">Structure!$AM$2</definedName>
    <definedName name="MidLoes">Structure!$CI$2:$CI$9</definedName>
    <definedName name="MildenhallTeam">Structure!$AG$2:$AG$16</definedName>
    <definedName name="MissionIpsEast">Structure!$BR$2:$BR$2</definedName>
    <definedName name="MonksEleighwChelsworthetc">Structure!$Z$2:$Z$6</definedName>
    <definedName name="NeedhamMarketwithBadley">Structure!$G$2</definedName>
    <definedName name="Newmarket_All_Saints">Structure!$AH$2</definedName>
    <definedName name="NewmarketAllSaints">Structure!$AH$2</definedName>
    <definedName name="NewmarketStMary">Structure!$AI$2:$AI$2</definedName>
    <definedName name="NorthBosmere">Structure!$F$2:$F$9</definedName>
    <definedName name="NorthBuryLarkValley">Structure!$BB$2:$BB$11</definedName>
    <definedName name="NorthHartismere">Structure!$BK$2:$BK$7</definedName>
    <definedName name="NorthSamford">Structure!$CN$2:$CN$7</definedName>
    <definedName name="PakenhamwNortonetc">Structure!$U$2:$U$7</definedName>
    <definedName name="_xlnm.Print_Area" localSheetId="0">'PF1'!$B$2:$I$76</definedName>
    <definedName name="RattlesdenThorpeetc">Structure!$AA$2:$AA$5</definedName>
    <definedName name="Redgravecum">Structure!$BL$2</definedName>
    <definedName name="RoughamBeytonetc">Structure!$AB$2:$AB$3</definedName>
    <definedName name="Rushmere">Structure!$CB$2</definedName>
    <definedName name="Sancroft">Structure!$BP$2:$BP$7</definedName>
    <definedName name="SantonDownhametc">Structure!$AE$2:$AE$4</definedName>
    <definedName name="SaxKelsalecumCarlton">Structure!$CT$2</definedName>
    <definedName name="SoleBay">Structure!$DB$2:$DB$8</definedName>
    <definedName name="SouthBosmereEight">Structure!$H$2:$H$9</definedName>
    <definedName name="SouthHartismere">Structure!$BM$2:$BM$9</definedName>
    <definedName name="Stanton">Structure!$V$2:$V$9</definedName>
    <definedName name="StokebyNaylandetc">Structure!$R$2:$R$6</definedName>
    <definedName name="StourheadBenefice">Structure!$J$2:$J$9</definedName>
    <definedName name="StourValley">Structure!$M$2:$M$6</definedName>
    <definedName name="Stowmarket">Structure!$AN$2</definedName>
    <definedName name="SudburyAllSaintswithetc">Structure!$AT$2:$AT$3</definedName>
    <definedName name="SuffolkHeights">Structure!$L$2:$L$7</definedName>
    <definedName name="The_Benefice_of_Carlford">Structure!$DF$2:$DF$10</definedName>
    <definedName name="TheSaints">Structure!$CZ$2:$CZ$12</definedName>
    <definedName name="TheShoreline">Structure!$CO$2:$CO$5</definedName>
    <definedName name="TheYoxmere">Structure!$CU$2:$CU$8</definedName>
    <definedName name="TwoRivers">Structure!$CP$2:$CP$6</definedName>
    <definedName name="UpperAlde">Structure!$CJ$2:$CJ$7</definedName>
    <definedName name="WaltTrimley">Structure!$BH$2:$BH$3</definedName>
    <definedName name="Whitton">Structure!$CE$2</definedName>
    <definedName name="WickhamMarket">Structure!$CK$2:$CK$3</definedName>
    <definedName name="WilfordPeninsula">Structure!$DG$2:$DG$18</definedName>
    <definedName name="WoodStJohn">Structure!$DH$2:$DH$3</definedName>
    <definedName name="WoodStMary">Structure!$DI$2:$DI$3</definedName>
    <definedName name="WoolDrinkstone">Structure!$AC$2:$AC$3</definedName>
    <definedName name="WorlinghamBarnbyNthCove">Structure!$DA$3:$DA$4</definedName>
    <definedName name="WrenthamCovehitheetc">Structure!$DC$2:$DC$5</definedName>
    <definedName name="WTandWBenefice">Structure!$CD$2:$CD$4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" i="1"/>
  <c r="M9" i="1" l="1"/>
  <c r="M201" i="1"/>
  <c r="M90" i="1"/>
  <c r="M273" i="1"/>
  <c r="M359" i="1"/>
  <c r="M358" i="1"/>
  <c r="M130" i="1"/>
  <c r="M341" i="1"/>
  <c r="M436" i="1"/>
  <c r="M424" i="1"/>
  <c r="M400" i="1"/>
  <c r="M388" i="1"/>
  <c r="M5" i="1"/>
  <c r="M328" i="1"/>
  <c r="M268" i="1"/>
  <c r="M208" i="1"/>
  <c r="M148" i="1"/>
  <c r="M88" i="1"/>
  <c r="M40" i="1"/>
  <c r="M89" i="1"/>
  <c r="M399" i="1"/>
  <c r="M339" i="1"/>
  <c r="M267" i="1"/>
  <c r="M207" i="1"/>
  <c r="M147" i="1"/>
  <c r="M87" i="1"/>
  <c r="M39" i="1"/>
  <c r="M422" i="1"/>
  <c r="M362" i="1"/>
  <c r="M302" i="1"/>
  <c r="M242" i="1"/>
  <c r="M194" i="1"/>
  <c r="M146" i="1"/>
  <c r="M98" i="1"/>
  <c r="M50" i="1"/>
  <c r="M275" i="1"/>
  <c r="M433" i="1"/>
  <c r="M361" i="1"/>
  <c r="M301" i="1"/>
  <c r="M253" i="1"/>
  <c r="M205" i="1"/>
  <c r="M145" i="1"/>
  <c r="M97" i="1"/>
  <c r="M61" i="1"/>
  <c r="M25" i="1"/>
  <c r="M149" i="1"/>
  <c r="M69" i="1"/>
  <c r="M384" i="1"/>
  <c r="M336" i="1"/>
  <c r="M288" i="1"/>
  <c r="M240" i="1"/>
  <c r="M192" i="1"/>
  <c r="M132" i="1"/>
  <c r="M96" i="1"/>
  <c r="M72" i="1"/>
  <c r="M24" i="1"/>
  <c r="M443" i="1"/>
  <c r="M395" i="1"/>
  <c r="M311" i="1"/>
  <c r="M263" i="1"/>
  <c r="M215" i="1"/>
  <c r="M155" i="1"/>
  <c r="M71" i="1"/>
  <c r="M442" i="1"/>
  <c r="M412" i="1"/>
  <c r="M376" i="1"/>
  <c r="M364" i="1"/>
  <c r="M340" i="1"/>
  <c r="M304" i="1"/>
  <c r="M280" i="1"/>
  <c r="M244" i="1"/>
  <c r="M232" i="1"/>
  <c r="M184" i="1"/>
  <c r="M172" i="1"/>
  <c r="M136" i="1"/>
  <c r="M112" i="1"/>
  <c r="M76" i="1"/>
  <c r="M28" i="1"/>
  <c r="M197" i="1"/>
  <c r="M435" i="1"/>
  <c r="M411" i="1"/>
  <c r="M387" i="1"/>
  <c r="M351" i="1"/>
  <c r="M327" i="1"/>
  <c r="M303" i="1"/>
  <c r="M279" i="1"/>
  <c r="M255" i="1"/>
  <c r="M219" i="1"/>
  <c r="M195" i="1"/>
  <c r="M159" i="1"/>
  <c r="M135" i="1"/>
  <c r="M111" i="1"/>
  <c r="M75" i="1"/>
  <c r="M63" i="1"/>
  <c r="M15" i="1"/>
  <c r="M179" i="1"/>
  <c r="M78" i="1"/>
  <c r="M7" i="1"/>
  <c r="M19" i="1"/>
  <c r="M55" i="1"/>
  <c r="M102" i="1"/>
  <c r="M305" i="1"/>
  <c r="M161" i="1"/>
  <c r="M125" i="1"/>
  <c r="M413" i="1"/>
  <c r="M21" i="1"/>
  <c r="M57" i="1"/>
  <c r="M105" i="1"/>
  <c r="M233" i="1"/>
  <c r="M67" i="1"/>
  <c r="M329" i="1"/>
  <c r="M29" i="1"/>
  <c r="M65" i="1"/>
  <c r="M162" i="1"/>
  <c r="M30" i="1"/>
  <c r="M66" i="1"/>
  <c r="M317" i="1"/>
  <c r="M402" i="1"/>
  <c r="M173" i="1"/>
  <c r="M31" i="1"/>
  <c r="M410" i="1"/>
  <c r="M386" i="1"/>
  <c r="M350" i="1"/>
  <c r="M326" i="1"/>
  <c r="M290" i="1"/>
  <c r="M254" i="1"/>
  <c r="M230" i="1"/>
  <c r="M182" i="1"/>
  <c r="M170" i="1"/>
  <c r="M122" i="1"/>
  <c r="M110" i="1"/>
  <c r="M74" i="1"/>
  <c r="M14" i="1"/>
  <c r="M150" i="1"/>
  <c r="M77" i="1"/>
  <c r="M421" i="1"/>
  <c r="M397" i="1"/>
  <c r="M373" i="1"/>
  <c r="M349" i="1"/>
  <c r="M325" i="1"/>
  <c r="M289" i="1"/>
  <c r="M277" i="1"/>
  <c r="M241" i="1"/>
  <c r="M229" i="1"/>
  <c r="M193" i="1"/>
  <c r="M169" i="1"/>
  <c r="M133" i="1"/>
  <c r="M121" i="1"/>
  <c r="M85" i="1"/>
  <c r="M49" i="1"/>
  <c r="M13" i="1"/>
  <c r="M274" i="1"/>
  <c r="M444" i="1"/>
  <c r="M408" i="1"/>
  <c r="M396" i="1"/>
  <c r="M360" i="1"/>
  <c r="M348" i="1"/>
  <c r="M312" i="1"/>
  <c r="M300" i="1"/>
  <c r="M264" i="1"/>
  <c r="M252" i="1"/>
  <c r="M228" i="1"/>
  <c r="M204" i="1"/>
  <c r="M180" i="1"/>
  <c r="M168" i="1"/>
  <c r="M144" i="1"/>
  <c r="M120" i="1"/>
  <c r="M108" i="1"/>
  <c r="M84" i="1"/>
  <c r="M60" i="1"/>
  <c r="M36" i="1"/>
  <c r="M12" i="1"/>
  <c r="M430" i="1"/>
  <c r="M141" i="1"/>
  <c r="M54" i="1"/>
  <c r="M407" i="1"/>
  <c r="M383" i="1"/>
  <c r="M371" i="1"/>
  <c r="M347" i="1"/>
  <c r="M335" i="1"/>
  <c r="M323" i="1"/>
  <c r="M299" i="1"/>
  <c r="M287" i="1"/>
  <c r="M251" i="1"/>
  <c r="M239" i="1"/>
  <c r="M227" i="1"/>
  <c r="M191" i="1"/>
  <c r="M167" i="1"/>
  <c r="M143" i="1"/>
  <c r="M131" i="1"/>
  <c r="M119" i="1"/>
  <c r="M107" i="1"/>
  <c r="M95" i="1"/>
  <c r="M83" i="1"/>
  <c r="M59" i="1"/>
  <c r="M47" i="1"/>
  <c r="M35" i="1"/>
  <c r="M23" i="1"/>
  <c r="M11" i="1"/>
  <c r="M382" i="1"/>
  <c r="M258" i="1"/>
  <c r="M138" i="1"/>
  <c r="M53" i="1"/>
  <c r="M418" i="1"/>
  <c r="M406" i="1"/>
  <c r="M394" i="1"/>
  <c r="M370" i="1"/>
  <c r="M346" i="1"/>
  <c r="M334" i="1"/>
  <c r="M322" i="1"/>
  <c r="M310" i="1"/>
  <c r="M286" i="1"/>
  <c r="M262" i="1"/>
  <c r="M250" i="1"/>
  <c r="M238" i="1"/>
  <c r="M226" i="1"/>
  <c r="M214" i="1"/>
  <c r="M190" i="1"/>
  <c r="M178" i="1"/>
  <c r="M166" i="1"/>
  <c r="M154" i="1"/>
  <c r="M142" i="1"/>
  <c r="M118" i="1"/>
  <c r="M106" i="1"/>
  <c r="M94" i="1"/>
  <c r="M381" i="1"/>
  <c r="M257" i="1"/>
  <c r="M137" i="1"/>
  <c r="M45" i="1"/>
  <c r="M393" i="1"/>
  <c r="M309" i="1"/>
  <c r="M249" i="1"/>
  <c r="M165" i="1"/>
  <c r="M221" i="1"/>
  <c r="M43" i="1"/>
  <c r="M213" i="1"/>
  <c r="M126" i="1"/>
  <c r="M41" i="1"/>
  <c r="M352" i="1"/>
  <c r="M292" i="1"/>
  <c r="M220" i="1"/>
  <c r="M160" i="1"/>
  <c r="M100" i="1"/>
  <c r="M52" i="1"/>
  <c r="M298" i="1"/>
  <c r="M375" i="1"/>
  <c r="M315" i="1"/>
  <c r="M243" i="1"/>
  <c r="M183" i="1"/>
  <c r="M123" i="1"/>
  <c r="M51" i="1"/>
  <c r="M281" i="1"/>
  <c r="M398" i="1"/>
  <c r="M338" i="1"/>
  <c r="M278" i="1"/>
  <c r="M218" i="1"/>
  <c r="M158" i="1"/>
  <c r="M86" i="1"/>
  <c r="M26" i="1"/>
  <c r="M409" i="1"/>
  <c r="M337" i="1"/>
  <c r="M181" i="1"/>
  <c r="M420" i="1"/>
  <c r="M316" i="1"/>
  <c r="M256" i="1"/>
  <c r="M196" i="1"/>
  <c r="M124" i="1"/>
  <c r="M64" i="1"/>
  <c r="M16" i="1"/>
  <c r="M423" i="1"/>
  <c r="M363" i="1"/>
  <c r="M291" i="1"/>
  <c r="M231" i="1"/>
  <c r="M171" i="1"/>
  <c r="M99" i="1"/>
  <c r="M27" i="1"/>
  <c r="M434" i="1"/>
  <c r="M374" i="1"/>
  <c r="M314" i="1"/>
  <c r="M266" i="1"/>
  <c r="M206" i="1"/>
  <c r="M134" i="1"/>
  <c r="M62" i="1"/>
  <c r="M38" i="1"/>
  <c r="M445" i="1"/>
  <c r="M385" i="1"/>
  <c r="M313" i="1"/>
  <c r="M265" i="1"/>
  <c r="M217" i="1"/>
  <c r="M157" i="1"/>
  <c r="M109" i="1"/>
  <c r="M73" i="1"/>
  <c r="M37" i="1"/>
  <c r="M431" i="1"/>
  <c r="M432" i="1"/>
  <c r="M372" i="1"/>
  <c r="M324" i="1"/>
  <c r="M276" i="1"/>
  <c r="M216" i="1"/>
  <c r="M156" i="1"/>
  <c r="M48" i="1"/>
  <c r="M419" i="1"/>
  <c r="M353" i="1"/>
  <c r="M203" i="1"/>
  <c r="M101" i="1"/>
  <c r="M34" i="1"/>
  <c r="M342" i="1"/>
  <c r="M202" i="1"/>
  <c r="M93" i="1"/>
  <c r="M33" i="1"/>
  <c r="M401" i="1"/>
  <c r="M46" i="1"/>
  <c r="M369" i="1"/>
  <c r="M225" i="1"/>
  <c r="M189" i="1"/>
  <c r="M153" i="1"/>
  <c r="M129" i="1"/>
  <c r="M117" i="1"/>
  <c r="M81" i="1"/>
  <c r="M82" i="1"/>
  <c r="M58" i="1"/>
  <c r="M10" i="1"/>
  <c r="M441" i="1"/>
  <c r="M429" i="1"/>
  <c r="M357" i="1"/>
  <c r="M333" i="1"/>
  <c r="M297" i="1"/>
  <c r="M237" i="1"/>
  <c r="M440" i="1"/>
  <c r="M428" i="1"/>
  <c r="M416" i="1"/>
  <c r="M404" i="1"/>
  <c r="M392" i="1"/>
  <c r="M380" i="1"/>
  <c r="M368" i="1"/>
  <c r="M356" i="1"/>
  <c r="M344" i="1"/>
  <c r="M332" i="1"/>
  <c r="M320" i="1"/>
  <c r="M308" i="1"/>
  <c r="M296" i="1"/>
  <c r="M284" i="1"/>
  <c r="M272" i="1"/>
  <c r="M260" i="1"/>
  <c r="M248" i="1"/>
  <c r="M236" i="1"/>
  <c r="M224" i="1"/>
  <c r="M212" i="1"/>
  <c r="M200" i="1"/>
  <c r="M188" i="1"/>
  <c r="M176" i="1"/>
  <c r="M164" i="1"/>
  <c r="M152" i="1"/>
  <c r="M140" i="1"/>
  <c r="M128" i="1"/>
  <c r="M116" i="1"/>
  <c r="M104" i="1"/>
  <c r="M92" i="1"/>
  <c r="M439" i="1"/>
  <c r="M427" i="1"/>
  <c r="M415" i="1"/>
  <c r="M403" i="1"/>
  <c r="M391" i="1"/>
  <c r="M379" i="1"/>
  <c r="M367" i="1"/>
  <c r="M355" i="1"/>
  <c r="M343" i="1"/>
  <c r="M331" i="1"/>
  <c r="M319" i="1"/>
  <c r="M307" i="1"/>
  <c r="M295" i="1"/>
  <c r="M283" i="1"/>
  <c r="M271" i="1"/>
  <c r="M259" i="1"/>
  <c r="M247" i="1"/>
  <c r="M235" i="1"/>
  <c r="M223" i="1"/>
  <c r="M211" i="1"/>
  <c r="M199" i="1"/>
  <c r="M187" i="1"/>
  <c r="M175" i="1"/>
  <c r="M163" i="1"/>
  <c r="M151" i="1"/>
  <c r="M139" i="1"/>
  <c r="M127" i="1"/>
  <c r="M115" i="1"/>
  <c r="M103" i="1"/>
  <c r="M91" i="1"/>
  <c r="M79" i="1"/>
  <c r="M22" i="1"/>
  <c r="M405" i="1"/>
  <c r="M321" i="1"/>
  <c r="M261" i="1"/>
  <c r="M438" i="1"/>
  <c r="M426" i="1"/>
  <c r="M414" i="1"/>
  <c r="M390" i="1"/>
  <c r="M378" i="1"/>
  <c r="M366" i="1"/>
  <c r="M354" i="1"/>
  <c r="M330" i="1"/>
  <c r="M318" i="1"/>
  <c r="M294" i="1"/>
  <c r="M282" i="1"/>
  <c r="M270" i="1"/>
  <c r="M246" i="1"/>
  <c r="M234" i="1"/>
  <c r="M210" i="1"/>
  <c r="M198" i="1"/>
  <c r="M186" i="1"/>
  <c r="M174" i="1"/>
  <c r="M114" i="1"/>
  <c r="M42" i="1"/>
  <c r="M18" i="1"/>
  <c r="M6" i="1"/>
  <c r="M70" i="1"/>
  <c r="M417" i="1"/>
  <c r="M345" i="1"/>
  <c r="M285" i="1"/>
  <c r="M177" i="1"/>
  <c r="M437" i="1"/>
  <c r="M425" i="1"/>
  <c r="M389" i="1"/>
  <c r="M377" i="1"/>
  <c r="M365" i="1"/>
  <c r="M293" i="1"/>
  <c r="M269" i="1"/>
  <c r="M245" i="1"/>
  <c r="M209" i="1"/>
  <c r="M185" i="1"/>
  <c r="M113" i="1"/>
  <c r="M17" i="1"/>
  <c r="M222" i="1"/>
  <c r="M4" i="1"/>
  <c r="M306" i="1"/>
  <c r="M80" i="1"/>
  <c r="M68" i="1"/>
  <c r="M56" i="1"/>
  <c r="M44" i="1"/>
  <c r="M32" i="1"/>
  <c r="M20" i="1"/>
  <c r="M8" i="1"/>
  <c r="F5" i="2"/>
  <c r="L146" i="1" l="1"/>
  <c r="L145" i="1"/>
  <c r="L349" i="1"/>
  <c r="L32" i="1"/>
  <c r="L20" i="1"/>
  <c r="L154" i="1"/>
  <c r="L334" i="1"/>
  <c r="L11" i="1"/>
  <c r="L51" i="1"/>
  <c r="L442" i="1"/>
  <c r="L4" i="1"/>
  <c r="C9" i="1" s="1"/>
  <c r="L23" i="1"/>
  <c r="L184" i="1"/>
  <c r="L97" i="1"/>
  <c r="L318" i="1"/>
  <c r="L439" i="1"/>
  <c r="L8" i="1"/>
  <c r="L50" i="1"/>
  <c r="L323" i="1"/>
  <c r="L443" i="1"/>
  <c r="L384" i="1"/>
  <c r="L332" i="1"/>
  <c r="L315" i="1"/>
  <c r="L5" i="1"/>
  <c r="L17" i="1"/>
  <c r="L21" i="1"/>
  <c r="L314" i="1"/>
  <c r="L29" i="1"/>
  <c r="L33" i="1"/>
  <c r="L431" i="1"/>
  <c r="L283" i="1"/>
  <c r="L41" i="1"/>
  <c r="L45" i="1"/>
  <c r="L256" i="1"/>
  <c r="L329" i="1"/>
  <c r="L345" i="1"/>
  <c r="L7" i="1"/>
  <c r="L386" i="1"/>
  <c r="L437" i="1"/>
  <c r="L10" i="1"/>
  <c r="L37" i="1"/>
  <c r="L409" i="1"/>
  <c r="L6" i="1"/>
  <c r="L22" i="1"/>
  <c r="L61" i="1"/>
  <c r="L18" i="1"/>
  <c r="L34" i="1"/>
  <c r="L110" i="1"/>
  <c r="L115" i="1"/>
  <c r="L101" i="1"/>
  <c r="L289" i="1"/>
  <c r="L44" i="1"/>
  <c r="L19" i="1"/>
  <c r="L138" i="1"/>
  <c r="L165" i="1"/>
  <c r="L182" i="1"/>
  <c r="L348" i="1"/>
  <c r="L444" i="1"/>
  <c r="L173" i="1"/>
  <c r="L162" i="1"/>
  <c r="L176" i="1"/>
  <c r="L189" i="1"/>
  <c r="L178" i="1"/>
  <c r="L167" i="1"/>
  <c r="L127" i="1"/>
  <c r="L159" i="1"/>
  <c r="L217" i="1"/>
  <c r="L259" i="1"/>
  <c r="L410" i="1"/>
  <c r="L373" i="1"/>
  <c r="L30" i="1"/>
  <c r="L46" i="1"/>
  <c r="L35" i="1"/>
  <c r="L52" i="1"/>
  <c r="L158" i="1"/>
  <c r="L292" i="1"/>
  <c r="L264" i="1"/>
  <c r="L161" i="1"/>
  <c r="L164" i="1"/>
  <c r="L166" i="1"/>
  <c r="L155" i="1"/>
  <c r="L103" i="1"/>
  <c r="L135" i="1"/>
  <c r="L398" i="1"/>
  <c r="L185" i="1"/>
  <c r="L293" i="1"/>
  <c r="L282" i="1"/>
  <c r="L296" i="1"/>
  <c r="L309" i="1"/>
  <c r="L298" i="1"/>
  <c r="L287" i="1"/>
  <c r="L175" i="1"/>
  <c r="L207" i="1"/>
  <c r="L301" i="1"/>
  <c r="L196" i="1"/>
  <c r="L360" i="1"/>
  <c r="L43" i="1"/>
  <c r="L361" i="1"/>
  <c r="L57" i="1"/>
  <c r="L336" i="1"/>
  <c r="L149" i="1"/>
  <c r="L152" i="1"/>
  <c r="L143" i="1"/>
  <c r="L374" i="1"/>
  <c r="L232" i="1"/>
  <c r="L150" i="1"/>
  <c r="L432" i="1"/>
  <c r="L188" i="1"/>
  <c r="L190" i="1"/>
  <c r="L151" i="1"/>
  <c r="L99" i="1"/>
  <c r="L316" i="1"/>
  <c r="L305" i="1"/>
  <c r="L294" i="1"/>
  <c r="L308" i="1"/>
  <c r="L321" i="1"/>
  <c r="L310" i="1"/>
  <c r="L299" i="1"/>
  <c r="L391" i="1"/>
  <c r="L424" i="1"/>
  <c r="L400" i="1"/>
  <c r="L337" i="1"/>
  <c r="L72" i="1"/>
  <c r="L396" i="1"/>
  <c r="L28" i="1"/>
  <c r="L134" i="1"/>
  <c r="L211" i="1"/>
  <c r="L67" i="1"/>
  <c r="L307" i="1"/>
  <c r="L177" i="1"/>
  <c r="L288" i="1"/>
  <c r="L174" i="1"/>
  <c r="L201" i="1"/>
  <c r="L179" i="1"/>
  <c r="L183" i="1"/>
  <c r="L231" i="1"/>
  <c r="L385" i="1"/>
  <c r="L317" i="1"/>
  <c r="L306" i="1"/>
  <c r="L320" i="1"/>
  <c r="L333" i="1"/>
  <c r="L322" i="1"/>
  <c r="L311" i="1"/>
  <c r="L13" i="1"/>
  <c r="L326" i="1"/>
  <c r="L403" i="1"/>
  <c r="L312" i="1"/>
  <c r="L428" i="1"/>
  <c r="L240" i="1"/>
  <c r="L197" i="1"/>
  <c r="L42" i="1"/>
  <c r="L330" i="1"/>
  <c r="L56" i="1"/>
  <c r="L69" i="1"/>
  <c r="L213" i="1"/>
  <c r="L357" i="1"/>
  <c r="L58" i="1"/>
  <c r="L202" i="1"/>
  <c r="L346" i="1"/>
  <c r="L47" i="1"/>
  <c r="L191" i="1"/>
  <c r="L335" i="1"/>
  <c r="L76" i="1"/>
  <c r="L199" i="1"/>
  <c r="L85" i="1"/>
  <c r="L206" i="1"/>
  <c r="L16" i="1"/>
  <c r="L276" i="1"/>
  <c r="L440" i="1"/>
  <c r="L376" i="1"/>
  <c r="L265" i="1"/>
  <c r="L204" i="1"/>
  <c r="L169" i="1"/>
  <c r="L229" i="1"/>
  <c r="L280" i="1"/>
  <c r="L331" i="1"/>
  <c r="L355" i="1"/>
  <c r="L96" i="1"/>
  <c r="L139" i="1"/>
  <c r="L339" i="1"/>
  <c r="L267" i="1"/>
  <c r="L363" i="1"/>
  <c r="L341" i="1"/>
  <c r="L344" i="1"/>
  <c r="L65" i="1"/>
  <c r="L209" i="1"/>
  <c r="L353" i="1"/>
  <c r="L54" i="1"/>
  <c r="L198" i="1"/>
  <c r="L342" i="1"/>
  <c r="L68" i="1"/>
  <c r="L212" i="1"/>
  <c r="L356" i="1"/>
  <c r="L81" i="1"/>
  <c r="L225" i="1"/>
  <c r="L369" i="1"/>
  <c r="L70" i="1"/>
  <c r="L214" i="1"/>
  <c r="L358" i="1"/>
  <c r="L59" i="1"/>
  <c r="L203" i="1"/>
  <c r="L347" i="1"/>
  <c r="L100" i="1"/>
  <c r="L223" i="1"/>
  <c r="L109" i="1"/>
  <c r="L230" i="1"/>
  <c r="L40" i="1"/>
  <c r="L351" i="1"/>
  <c r="L445" i="1"/>
  <c r="L324" i="1"/>
  <c r="L235" i="1"/>
  <c r="L170" i="1"/>
  <c r="L123" i="1"/>
  <c r="L195" i="1"/>
  <c r="L255" i="1"/>
  <c r="L304" i="1"/>
  <c r="L328" i="1"/>
  <c r="L172" i="1"/>
  <c r="L48" i="1"/>
  <c r="L24" i="1"/>
  <c r="L327" i="1"/>
  <c r="L186" i="1"/>
  <c r="L77" i="1"/>
  <c r="L365" i="1"/>
  <c r="L210" i="1"/>
  <c r="L354" i="1"/>
  <c r="L80" i="1"/>
  <c r="L224" i="1"/>
  <c r="L368" i="1"/>
  <c r="L237" i="1"/>
  <c r="L381" i="1"/>
  <c r="L82" i="1"/>
  <c r="L226" i="1"/>
  <c r="L370" i="1"/>
  <c r="L71" i="1"/>
  <c r="L215" i="1"/>
  <c r="L359" i="1"/>
  <c r="L124" i="1"/>
  <c r="L247" i="1"/>
  <c r="L133" i="1"/>
  <c r="L254" i="1"/>
  <c r="L64" i="1"/>
  <c r="L426" i="1"/>
  <c r="L144" i="1"/>
  <c r="L108" i="1"/>
  <c r="L205" i="1"/>
  <c r="L132" i="1"/>
  <c r="L75" i="1"/>
  <c r="L168" i="1"/>
  <c r="L228" i="1"/>
  <c r="L279" i="1"/>
  <c r="L303" i="1"/>
  <c r="L291" i="1"/>
  <c r="L438" i="1"/>
  <c r="L241" i="1"/>
  <c r="L208" i="1"/>
  <c r="L53" i="1"/>
  <c r="L200" i="1"/>
  <c r="L221" i="1"/>
  <c r="L66" i="1"/>
  <c r="L93" i="1"/>
  <c r="L89" i="1"/>
  <c r="L233" i="1"/>
  <c r="L377" i="1"/>
  <c r="L78" i="1"/>
  <c r="L222" i="1"/>
  <c r="L366" i="1"/>
  <c r="L92" i="1"/>
  <c r="L236" i="1"/>
  <c r="L380" i="1"/>
  <c r="L105" i="1"/>
  <c r="L249" i="1"/>
  <c r="L393" i="1"/>
  <c r="L94" i="1"/>
  <c r="L238" i="1"/>
  <c r="L382" i="1"/>
  <c r="L83" i="1"/>
  <c r="L227" i="1"/>
  <c r="L371" i="1"/>
  <c r="L148" i="1"/>
  <c r="L271" i="1"/>
  <c r="L157" i="1"/>
  <c r="L15" i="1"/>
  <c r="L88" i="1"/>
  <c r="L277" i="1"/>
  <c r="L399" i="1"/>
  <c r="L218" i="1"/>
  <c r="L171" i="1"/>
  <c r="L84" i="1"/>
  <c r="L27" i="1"/>
  <c r="L122" i="1"/>
  <c r="L194" i="1"/>
  <c r="L253" i="1"/>
  <c r="L278" i="1"/>
  <c r="L420" i="1"/>
  <c r="L421" i="1"/>
  <c r="L243" i="1"/>
  <c r="L408" i="1"/>
  <c r="L245" i="1"/>
  <c r="L90" i="1"/>
  <c r="L248" i="1"/>
  <c r="L14" i="1"/>
  <c r="L39" i="1"/>
  <c r="L112" i="1"/>
  <c r="L60" i="1"/>
  <c r="L98" i="1"/>
  <c r="L302" i="1"/>
  <c r="L136" i="1"/>
  <c r="L434" i="1"/>
  <c r="L74" i="1"/>
  <c r="L163" i="1"/>
  <c r="L220" i="1"/>
  <c r="L252" i="1"/>
  <c r="L36" i="1"/>
  <c r="L397" i="1"/>
  <c r="L49" i="1"/>
  <c r="L423" i="1"/>
  <c r="L121" i="1"/>
  <c r="L219" i="1"/>
  <c r="L266" i="1"/>
  <c r="L372" i="1"/>
  <c r="L125" i="1"/>
  <c r="L269" i="1"/>
  <c r="L413" i="1"/>
  <c r="L114" i="1"/>
  <c r="L258" i="1"/>
  <c r="L402" i="1"/>
  <c r="L128" i="1"/>
  <c r="L272" i="1"/>
  <c r="L416" i="1"/>
  <c r="L141" i="1"/>
  <c r="L285" i="1"/>
  <c r="L429" i="1"/>
  <c r="L130" i="1"/>
  <c r="L274" i="1"/>
  <c r="L418" i="1"/>
  <c r="L119" i="1"/>
  <c r="L263" i="1"/>
  <c r="L407" i="1"/>
  <c r="L55" i="1"/>
  <c r="L343" i="1"/>
  <c r="L62" i="1"/>
  <c r="L87" i="1"/>
  <c r="L268" i="1"/>
  <c r="L352" i="1"/>
  <c r="L300" i="1"/>
  <c r="L242" i="1"/>
  <c r="L436" i="1"/>
  <c r="L338" i="1"/>
  <c r="L387" i="1"/>
  <c r="L433" i="1"/>
  <c r="L73" i="1"/>
  <c r="L160" i="1"/>
  <c r="L192" i="1"/>
  <c r="L415" i="1"/>
  <c r="L340" i="1"/>
  <c r="L180" i="1"/>
  <c r="L12" i="1"/>
  <c r="L389" i="1"/>
  <c r="L234" i="1"/>
  <c r="L378" i="1"/>
  <c r="L104" i="1"/>
  <c r="L392" i="1"/>
  <c r="L117" i="1"/>
  <c r="L261" i="1"/>
  <c r="L405" i="1"/>
  <c r="L106" i="1"/>
  <c r="L250" i="1"/>
  <c r="L394" i="1"/>
  <c r="L95" i="1"/>
  <c r="L239" i="1"/>
  <c r="L383" i="1"/>
  <c r="L295" i="1"/>
  <c r="L435" i="1"/>
  <c r="L113" i="1"/>
  <c r="L257" i="1"/>
  <c r="L401" i="1"/>
  <c r="L102" i="1"/>
  <c r="L246" i="1"/>
  <c r="L390" i="1"/>
  <c r="L116" i="1"/>
  <c r="L260" i="1"/>
  <c r="L404" i="1"/>
  <c r="L129" i="1"/>
  <c r="L273" i="1"/>
  <c r="L417" i="1"/>
  <c r="L118" i="1"/>
  <c r="L262" i="1"/>
  <c r="L406" i="1"/>
  <c r="L107" i="1"/>
  <c r="L251" i="1"/>
  <c r="L395" i="1"/>
  <c r="L31" i="1"/>
  <c r="L319" i="1"/>
  <c r="L38" i="1"/>
  <c r="L63" i="1"/>
  <c r="L181" i="1"/>
  <c r="L187" i="1"/>
  <c r="L216" i="1"/>
  <c r="L379" i="1"/>
  <c r="L91" i="1"/>
  <c r="L388" i="1"/>
  <c r="L412" i="1"/>
  <c r="L26" i="1"/>
  <c r="L193" i="1"/>
  <c r="L147" i="1"/>
  <c r="L137" i="1"/>
  <c r="L281" i="1"/>
  <c r="L425" i="1"/>
  <c r="L126" i="1"/>
  <c r="L270" i="1"/>
  <c r="L414" i="1"/>
  <c r="L140" i="1"/>
  <c r="L284" i="1"/>
  <c r="L9" i="1"/>
  <c r="L153" i="1"/>
  <c r="L297" i="1"/>
  <c r="L441" i="1"/>
  <c r="L142" i="1"/>
  <c r="L286" i="1"/>
  <c r="L430" i="1"/>
  <c r="L131" i="1"/>
  <c r="L275" i="1"/>
  <c r="L419" i="1"/>
  <c r="L79" i="1"/>
  <c r="L367" i="1"/>
  <c r="L86" i="1"/>
  <c r="L111" i="1"/>
  <c r="L350" i="1"/>
  <c r="L427" i="1"/>
  <c r="L375" i="1"/>
  <c r="L325" i="1"/>
  <c r="L364" i="1"/>
  <c r="L313" i="1"/>
  <c r="L362" i="1"/>
  <c r="L411" i="1"/>
  <c r="L25" i="1"/>
  <c r="L120" i="1"/>
  <c r="L156" i="1"/>
  <c r="L422" i="1"/>
  <c r="L290" i="1"/>
  <c r="L244" i="1"/>
  <c r="I53" i="1"/>
  <c r="H52" i="1"/>
  <c r="L1" i="1" l="1"/>
  <c r="I6" i="1"/>
  <c r="H55" i="1"/>
  <c r="H56" i="1"/>
  <c r="H57" i="1"/>
  <c r="I40" i="1" l="1"/>
  <c r="H40" i="1"/>
  <c r="F22" i="2" l="1"/>
  <c r="F21" i="2"/>
  <c r="F20" i="2"/>
  <c r="F19" i="2"/>
  <c r="F18" i="2"/>
  <c r="F17" i="2"/>
  <c r="F16" i="2"/>
  <c r="F15" i="2"/>
  <c r="F14" i="2"/>
  <c r="F12" i="2"/>
  <c r="F11" i="2"/>
  <c r="F10" i="2"/>
  <c r="F9" i="2"/>
  <c r="F8" i="2"/>
  <c r="F7" i="2"/>
  <c r="F6" i="2"/>
  <c r="F4" i="2"/>
  <c r="I70" i="1"/>
  <c r="I61" i="1"/>
  <c r="I62" i="1" s="1"/>
  <c r="F61" i="1"/>
  <c r="I57" i="1"/>
  <c r="B57" i="1"/>
  <c r="I56" i="1"/>
  <c r="B56" i="1"/>
  <c r="I55" i="1"/>
  <c r="B55" i="1"/>
  <c r="I54" i="1"/>
  <c r="H54" i="1"/>
  <c r="B54" i="1"/>
  <c r="B53" i="1"/>
  <c r="I52" i="1"/>
  <c r="B52" i="1"/>
  <c r="I51" i="1"/>
  <c r="H51" i="1"/>
  <c r="B51" i="1"/>
  <c r="I50" i="1"/>
  <c r="H50" i="1"/>
  <c r="B50" i="1"/>
  <c r="I49" i="1"/>
  <c r="H49" i="1"/>
  <c r="B49" i="1"/>
  <c r="I47" i="1"/>
  <c r="H47" i="1"/>
  <c r="B47" i="1"/>
  <c r="I46" i="1"/>
  <c r="H46" i="1"/>
  <c r="B46" i="1"/>
  <c r="I45" i="1"/>
  <c r="H45" i="1"/>
  <c r="B45" i="1"/>
  <c r="I44" i="1"/>
  <c r="H44" i="1"/>
  <c r="B44" i="1"/>
  <c r="I43" i="1"/>
  <c r="H43" i="1"/>
  <c r="B43" i="1"/>
  <c r="I42" i="1"/>
  <c r="H42" i="1"/>
  <c r="B42" i="1"/>
  <c r="I41" i="1"/>
  <c r="H41" i="1"/>
  <c r="B41" i="1"/>
  <c r="I39" i="1"/>
  <c r="H39" i="1"/>
  <c r="B39" i="1"/>
  <c r="I28" i="1"/>
  <c r="G17" i="1"/>
  <c r="I7" i="1" s="1"/>
  <c r="H58" i="1" l="1"/>
  <c r="I59" i="1"/>
  <c r="D34" i="1"/>
  <c r="I58" i="1" l="1"/>
  <c r="D31" i="1"/>
  <c r="D32" i="1"/>
  <c r="D33" i="1"/>
  <c r="I32" i="1" s="1"/>
  <c r="H71" i="1"/>
  <c r="I72" i="1"/>
  <c r="D35" i="1"/>
  <c r="I31" i="1" s="1"/>
  <c r="I5" i="1" s="1"/>
  <c r="I33" i="1" l="1"/>
  <c r="I35" i="1" s="1"/>
  <c r="D36" i="1"/>
  <c r="H74" i="1"/>
</calcChain>
</file>

<file path=xl/sharedStrings.xml><?xml version="1.0" encoding="utf-8"?>
<sst xmlns="http://schemas.openxmlformats.org/spreadsheetml/2006/main" count="3164" uniqueCount="1276">
  <si>
    <t>St Edmundsbury &amp; Ipswich Board of Finance</t>
  </si>
  <si>
    <t>PF1  Office use only</t>
  </si>
  <si>
    <t>Job Code</t>
  </si>
  <si>
    <t>Coding</t>
  </si>
  <si>
    <t>PCC Fee</t>
  </si>
  <si>
    <t>Funeral and Burial of a person aged 18 or more</t>
  </si>
  <si>
    <t>This form to be completed by whoever deals with Parochial Fees on behalf of the PCC</t>
  </si>
  <si>
    <t>PCC Code</t>
  </si>
  <si>
    <t>PTO/SSM PTO</t>
  </si>
  <si>
    <t>Parish</t>
  </si>
  <si>
    <t>Parish Contact</t>
  </si>
  <si>
    <t>Name of Deceased</t>
  </si>
  <si>
    <t>Please Select</t>
  </si>
  <si>
    <t>Over 18</t>
  </si>
  <si>
    <t>(delete accordingly)</t>
  </si>
  <si>
    <t>Time</t>
  </si>
  <si>
    <t>Name of Officiant</t>
  </si>
  <si>
    <t>Minister Category</t>
  </si>
  <si>
    <t>Name of Church</t>
  </si>
  <si>
    <t>Crematorium *</t>
  </si>
  <si>
    <t>Churchyard *</t>
  </si>
  <si>
    <t>Cemetery *</t>
  </si>
  <si>
    <t>Funeral Director/Branch</t>
  </si>
  <si>
    <t>FD Contact Name</t>
  </si>
  <si>
    <t>FD email</t>
  </si>
  <si>
    <t xml:space="preserve">FD Telephone </t>
  </si>
  <si>
    <t>Office Use Only</t>
  </si>
  <si>
    <t>£</t>
  </si>
  <si>
    <t>Diocese to pay</t>
  </si>
  <si>
    <t>DBF 100%</t>
  </si>
  <si>
    <t>PCC</t>
  </si>
  <si>
    <t>DBF 60%</t>
  </si>
  <si>
    <t>PTO/SSM With PTO</t>
  </si>
  <si>
    <t>Fee Claimed 40%</t>
  </si>
  <si>
    <t>Retained by DBF</t>
  </si>
  <si>
    <t>Travel</t>
  </si>
  <si>
    <t>Total for Funeral Directors</t>
  </si>
  <si>
    <t>Total</t>
  </si>
  <si>
    <t>Statutory Fees</t>
  </si>
  <si>
    <t>Service in Church</t>
  </si>
  <si>
    <t>Y</t>
  </si>
  <si>
    <t>DBF</t>
  </si>
  <si>
    <t>No Service in Church</t>
  </si>
  <si>
    <t>(A1) Total DBF Fees</t>
  </si>
  <si>
    <t>(A2) Total PCC Fees</t>
  </si>
  <si>
    <t>Travel expenses</t>
  </si>
  <si>
    <t xml:space="preserve">Miles </t>
  </si>
  <si>
    <t>@</t>
  </si>
  <si>
    <t>Local Fees</t>
  </si>
  <si>
    <t>Names/Details</t>
  </si>
  <si>
    <t>Verger</t>
  </si>
  <si>
    <t>Heating</t>
  </si>
  <si>
    <t>As agent for:</t>
  </si>
  <si>
    <t>Organist</t>
  </si>
  <si>
    <t>Choir</t>
  </si>
  <si>
    <t>jedj</t>
  </si>
  <si>
    <t>Other:</t>
  </si>
  <si>
    <t>Flowers</t>
  </si>
  <si>
    <t>(C) Total Local Fees</t>
  </si>
  <si>
    <t>Total Fees Retained by DBF (A1)</t>
  </si>
  <si>
    <t>Total Fees</t>
  </si>
  <si>
    <t>Comments / Other information</t>
  </si>
  <si>
    <t>Table of Fees</t>
  </si>
  <si>
    <t>per mile</t>
  </si>
  <si>
    <t>Funeral service in church</t>
  </si>
  <si>
    <t>Burial in churchyard following service in church</t>
  </si>
  <si>
    <t>Burial of cremated remains in churchyard preceding or following service</t>
  </si>
  <si>
    <t>Burial of body or cremated remains in cemetery or cremation following on from service in church</t>
  </si>
  <si>
    <t>-</t>
  </si>
  <si>
    <t>Cremation immediately preceding or following church service</t>
  </si>
  <si>
    <t>Burial of body in churchyard on separate occasion</t>
  </si>
  <si>
    <t>Burial of cremated remains in churchyard on separate occasion</t>
  </si>
  <si>
    <t>Burial of body or cremated remains, in cemetery on separate occasion</t>
  </si>
  <si>
    <t>Service (Including burial of body) at graveside in churchyard</t>
  </si>
  <si>
    <t>Service (burial of cremated remains) at graveside in churchyard</t>
  </si>
  <si>
    <t>Funeral service at crematorium or cemetery, inc. / not inc. burial or disposal of body/ashes*</t>
  </si>
  <si>
    <t>Funeral service in premises belonging to FD, before / after burial / cremation</t>
  </si>
  <si>
    <t>Cremation just before / after funeral service in premises belonging to FD</t>
  </si>
  <si>
    <t>Burial of body in churchyard (commital)</t>
  </si>
  <si>
    <t>Burial of cremated remains in churchyard or other lawful disposal</t>
  </si>
  <si>
    <t>Burial of body / ashes / other lawful disposal (ashes) in cemetary (committal)</t>
  </si>
  <si>
    <t>Certificate issued at time of burial</t>
  </si>
  <si>
    <t>Parish Codes</t>
  </si>
  <si>
    <t>Acton</t>
  </si>
  <si>
    <t>S0334</t>
  </si>
  <si>
    <t>Aldeburgh</t>
  </si>
  <si>
    <t>S0335</t>
  </si>
  <si>
    <t>Alderton</t>
  </si>
  <si>
    <t>S0336</t>
  </si>
  <si>
    <t>Aldham</t>
  </si>
  <si>
    <t>S0337</t>
  </si>
  <si>
    <t>Alpheton and Shimplingthorne</t>
  </si>
  <si>
    <t>S0339</t>
  </si>
  <si>
    <t>Ashbocking</t>
  </si>
  <si>
    <t>S0340</t>
  </si>
  <si>
    <t>Ashfield cum Thorpe</t>
  </si>
  <si>
    <t>S0341</t>
  </si>
  <si>
    <t>Aspall</t>
  </si>
  <si>
    <t>S0342</t>
  </si>
  <si>
    <t>Assington</t>
  </si>
  <si>
    <t>S0343</t>
  </si>
  <si>
    <t>Athelington</t>
  </si>
  <si>
    <t>S0344</t>
  </si>
  <si>
    <t>Bacton</t>
  </si>
  <si>
    <t>S0345</t>
  </si>
  <si>
    <t>Badingham</t>
  </si>
  <si>
    <t>S0346</t>
  </si>
  <si>
    <t>Badwell Ash</t>
  </si>
  <si>
    <t>S0347</t>
  </si>
  <si>
    <t>Bardwell</t>
  </si>
  <si>
    <t>S0348</t>
  </si>
  <si>
    <t>Barking with Darmsden</t>
  </si>
  <si>
    <t>S0349</t>
  </si>
  <si>
    <t>Barnardiston</t>
  </si>
  <si>
    <t>S0350</t>
  </si>
  <si>
    <t>Barnby &amp; North Cove</t>
  </si>
  <si>
    <t>S0351</t>
  </si>
  <si>
    <t>Barnham</t>
  </si>
  <si>
    <t>S0352</t>
  </si>
  <si>
    <t>Barningham</t>
  </si>
  <si>
    <t>S0353</t>
  </si>
  <si>
    <t>Barrow</t>
  </si>
  <si>
    <t>S0354</t>
  </si>
  <si>
    <t>Barsham with Shipmeadow</t>
  </si>
  <si>
    <t>S0355</t>
  </si>
  <si>
    <t>Barton Mills</t>
  </si>
  <si>
    <t>S0356</t>
  </si>
  <si>
    <t>Battisford</t>
  </si>
  <si>
    <t>S0357</t>
  </si>
  <si>
    <t>Bawdsey</t>
  </si>
  <si>
    <t>S0358</t>
  </si>
  <si>
    <t>Baylham</t>
  </si>
  <si>
    <t>S0359</t>
  </si>
  <si>
    <t>Beccles</t>
  </si>
  <si>
    <t>S0360</t>
  </si>
  <si>
    <t>Beck Row with Kenny Hill</t>
  </si>
  <si>
    <t>S0361</t>
  </si>
  <si>
    <t>Bedfield</t>
  </si>
  <si>
    <t>S0362</t>
  </si>
  <si>
    <t>Bedingfield</t>
  </si>
  <si>
    <t>S0363</t>
  </si>
  <si>
    <t>Belstead</t>
  </si>
  <si>
    <t>S0364</t>
  </si>
  <si>
    <t>Benhall</t>
  </si>
  <si>
    <t>S0365</t>
  </si>
  <si>
    <t>Bentley</t>
  </si>
  <si>
    <t>S0366</t>
  </si>
  <si>
    <t>Beyton</t>
  </si>
  <si>
    <t>S0367</t>
  </si>
  <si>
    <t>Bildeston</t>
  </si>
  <si>
    <t>S0368</t>
  </si>
  <si>
    <t>Blaxhall</t>
  </si>
  <si>
    <t>S0369</t>
  </si>
  <si>
    <t>Blyford</t>
  </si>
  <si>
    <t>S0370</t>
  </si>
  <si>
    <t>Blythburgh</t>
  </si>
  <si>
    <t>S0371</t>
  </si>
  <si>
    <t>Boulge</t>
  </si>
  <si>
    <t>S0372</t>
  </si>
  <si>
    <t>Boxford</t>
  </si>
  <si>
    <t>S0373</t>
  </si>
  <si>
    <t>Boyton</t>
  </si>
  <si>
    <t>S0374</t>
  </si>
  <si>
    <t>Bradfield Combust</t>
  </si>
  <si>
    <t>S0375</t>
  </si>
  <si>
    <t>Bradfield St Clare</t>
  </si>
  <si>
    <t>S0376</t>
  </si>
  <si>
    <t>Bradfield St George &amp; Lt. Whelnetham UP</t>
  </si>
  <si>
    <t>S0377</t>
  </si>
  <si>
    <t>Bramfield</t>
  </si>
  <si>
    <t>S0378</t>
  </si>
  <si>
    <t>Bramford</t>
  </si>
  <si>
    <t>S0379</t>
  </si>
  <si>
    <t>Brampton</t>
  </si>
  <si>
    <t>S0380</t>
  </si>
  <si>
    <t>Brandeston</t>
  </si>
  <si>
    <t>S0381</t>
  </si>
  <si>
    <t>Brandon w Wangford</t>
  </si>
  <si>
    <t>S0382</t>
  </si>
  <si>
    <t>Brantham</t>
  </si>
  <si>
    <t>S0383</t>
  </si>
  <si>
    <t>Bredfield</t>
  </si>
  <si>
    <t>S0384</t>
  </si>
  <si>
    <t>Brent Eleigh</t>
  </si>
  <si>
    <t>S0385</t>
  </si>
  <si>
    <t>Brettenham</t>
  </si>
  <si>
    <t>S0386</t>
  </si>
  <si>
    <t>Brightwell</t>
  </si>
  <si>
    <t>S0387</t>
  </si>
  <si>
    <t>Brockley</t>
  </si>
  <si>
    <t>S0388</t>
  </si>
  <si>
    <t>Brome with Oakley</t>
  </si>
  <si>
    <t>S0389</t>
  </si>
  <si>
    <t>Bromeswell</t>
  </si>
  <si>
    <t>S0390</t>
  </si>
  <si>
    <t>Bruisyard</t>
  </si>
  <si>
    <t>S0391</t>
  </si>
  <si>
    <t>Brundish</t>
  </si>
  <si>
    <t>S0392</t>
  </si>
  <si>
    <t>Bucklesham &amp; Foxhall</t>
  </si>
  <si>
    <t>S0393</t>
  </si>
  <si>
    <t>Bungay</t>
  </si>
  <si>
    <t>S0394</t>
  </si>
  <si>
    <t>Bures</t>
  </si>
  <si>
    <t>S0395</t>
  </si>
  <si>
    <t>Burgate</t>
  </si>
  <si>
    <t>S0396</t>
  </si>
  <si>
    <t>Burgh</t>
  </si>
  <si>
    <t>S0397</t>
  </si>
  <si>
    <t>Burstall</t>
  </si>
  <si>
    <t>S0398</t>
  </si>
  <si>
    <t>Bury St Edmunds All Saints</t>
  </si>
  <si>
    <t>S0399</t>
  </si>
  <si>
    <t>Bury St Edmunds Christ Church</t>
  </si>
  <si>
    <t>S0400</t>
  </si>
  <si>
    <t>Bury St Edmunds St George</t>
  </si>
  <si>
    <t>S0401</t>
  </si>
  <si>
    <t>Bury St Edmunds St John</t>
  </si>
  <si>
    <t>S0402</t>
  </si>
  <si>
    <t>Bury St Edmunds St Mary and St Peter</t>
  </si>
  <si>
    <t>S0403</t>
  </si>
  <si>
    <t>Butley</t>
  </si>
  <si>
    <t>S0404</t>
  </si>
  <si>
    <t>Buxhall</t>
  </si>
  <si>
    <t>S0405</t>
  </si>
  <si>
    <t>Campsea Ashe</t>
  </si>
  <si>
    <t>S0406</t>
  </si>
  <si>
    <t>Capel St Mary with Lt. Wenham</t>
  </si>
  <si>
    <t>S0407</t>
  </si>
  <si>
    <t>Cavendish</t>
  </si>
  <si>
    <t>S0408</t>
  </si>
  <si>
    <t>Charsfield with Debach</t>
  </si>
  <si>
    <t>S0409</t>
  </si>
  <si>
    <t>Chedburgh</t>
  </si>
  <si>
    <t>S0410</t>
  </si>
  <si>
    <t>Chediston</t>
  </si>
  <si>
    <t>S0411</t>
  </si>
  <si>
    <t>Chelmondiston</t>
  </si>
  <si>
    <t>S0412</t>
  </si>
  <si>
    <t>Chelsworth</t>
  </si>
  <si>
    <t>S0413</t>
  </si>
  <si>
    <t>Chevington</t>
  </si>
  <si>
    <t>S0414</t>
  </si>
  <si>
    <t>Chillesford</t>
  </si>
  <si>
    <t>S0415</t>
  </si>
  <si>
    <t>Clare with Poslingford UP</t>
  </si>
  <si>
    <t>S0416</t>
  </si>
  <si>
    <t>Claydon &amp; Barham</t>
  </si>
  <si>
    <t>S0417</t>
  </si>
  <si>
    <t>Clopton</t>
  </si>
  <si>
    <t>S0418</t>
  </si>
  <si>
    <t>Cockfield</t>
  </si>
  <si>
    <t>S0419</t>
  </si>
  <si>
    <t>Coddenham</t>
  </si>
  <si>
    <t>S0420</t>
  </si>
  <si>
    <t>Combs</t>
  </si>
  <si>
    <t>S0421</t>
  </si>
  <si>
    <t>Coney Weston</t>
  </si>
  <si>
    <t>S0422</t>
  </si>
  <si>
    <t>Cookley</t>
  </si>
  <si>
    <t>S0423</t>
  </si>
  <si>
    <t>Copdock w Washbrook</t>
  </si>
  <si>
    <t>S0424</t>
  </si>
  <si>
    <t>Cotton</t>
  </si>
  <si>
    <t>S0425</t>
  </si>
  <si>
    <t>Covehithe with Benacre</t>
  </si>
  <si>
    <t>S0426</t>
  </si>
  <si>
    <t>Cowlinge</t>
  </si>
  <si>
    <t>S0427</t>
  </si>
  <si>
    <t>Cransford</t>
  </si>
  <si>
    <t>S0428</t>
  </si>
  <si>
    <t>Cratfield</t>
  </si>
  <si>
    <t>S0429</t>
  </si>
  <si>
    <t>Creeting St Mary</t>
  </si>
  <si>
    <t>S0430</t>
  </si>
  <si>
    <t>Creeting St Peter</t>
  </si>
  <si>
    <t>S0431</t>
  </si>
  <si>
    <t>Cretingham</t>
  </si>
  <si>
    <t>S0432</t>
  </si>
  <si>
    <t>Culford</t>
  </si>
  <si>
    <t>S0434</t>
  </si>
  <si>
    <t>Culpho</t>
  </si>
  <si>
    <t>S0435</t>
  </si>
  <si>
    <t>Dalham</t>
  </si>
  <si>
    <t>S0436</t>
  </si>
  <si>
    <t>Dallinghoo</t>
  </si>
  <si>
    <t>S0437</t>
  </si>
  <si>
    <t>Darsham</t>
  </si>
  <si>
    <t>S0438</t>
  </si>
  <si>
    <t>Debenham</t>
  </si>
  <si>
    <t>S0439</t>
  </si>
  <si>
    <t>Denham St John</t>
  </si>
  <si>
    <t>S0440</t>
  </si>
  <si>
    <t>Denham St Mary</t>
  </si>
  <si>
    <t>S0441</t>
  </si>
  <si>
    <t>Dennington</t>
  </si>
  <si>
    <t>S0781</t>
  </si>
  <si>
    <t>Denston</t>
  </si>
  <si>
    <t>S0443</t>
  </si>
  <si>
    <t>Depden</t>
  </si>
  <si>
    <t>S0444</t>
  </si>
  <si>
    <t>Drinkstone</t>
  </si>
  <si>
    <t>S0445</t>
  </si>
  <si>
    <t>Dunwich</t>
  </si>
  <si>
    <t>S0446</t>
  </si>
  <si>
    <t>Earl Soham</t>
  </si>
  <si>
    <t>S0447</t>
  </si>
  <si>
    <t>Earl Stonham with Stonham Parva</t>
  </si>
  <si>
    <t>S0448</t>
  </si>
  <si>
    <t>East Bergholt</t>
  </si>
  <si>
    <t>S0449</t>
  </si>
  <si>
    <t>Easton</t>
  </si>
  <si>
    <t>S0450</t>
  </si>
  <si>
    <t>Edwardstone</t>
  </si>
  <si>
    <t>S0451</t>
  </si>
  <si>
    <t>Ellough &amp; Weston</t>
  </si>
  <si>
    <t>S0452</t>
  </si>
  <si>
    <t>Elmsett</t>
  </si>
  <si>
    <t>S0453</t>
  </si>
  <si>
    <t>Elmswell</t>
  </si>
  <si>
    <t>S0454</t>
  </si>
  <si>
    <t>Elveden</t>
  </si>
  <si>
    <t>S0455</t>
  </si>
  <si>
    <t>Eriswell</t>
  </si>
  <si>
    <t>S0456</t>
  </si>
  <si>
    <t>Erwarton</t>
  </si>
  <si>
    <t>S0457</t>
  </si>
  <si>
    <t>Euston</t>
  </si>
  <si>
    <t>S0458</t>
  </si>
  <si>
    <t>Exning</t>
  </si>
  <si>
    <t>S0459</t>
  </si>
  <si>
    <t>Exning with the Chapel of Landwade</t>
  </si>
  <si>
    <t>S0460</t>
  </si>
  <si>
    <t>Eye with Braiseworth</t>
  </si>
  <si>
    <t>S0461</t>
  </si>
  <si>
    <t>Eyke</t>
  </si>
  <si>
    <t>S0462</t>
  </si>
  <si>
    <t>Fakenham Magna</t>
  </si>
  <si>
    <t>S0463</t>
  </si>
  <si>
    <t>Falkenham</t>
  </si>
  <si>
    <t>S0464</t>
  </si>
  <si>
    <t>Farnham &amp; Stratford St Andrew</t>
  </si>
  <si>
    <t>S0465</t>
  </si>
  <si>
    <t>Felixstowe Christchurch</t>
  </si>
  <si>
    <t>S0466</t>
  </si>
  <si>
    <t>Felixstowe St John</t>
  </si>
  <si>
    <t>S0467</t>
  </si>
  <si>
    <t>Felixstowe St Peter St Paul</t>
  </si>
  <si>
    <t>S0468</t>
  </si>
  <si>
    <t>Felsham</t>
  </si>
  <si>
    <t>S0469</t>
  </si>
  <si>
    <t>Finningham</t>
  </si>
  <si>
    <t>S0470</t>
  </si>
  <si>
    <t>Flempton with Hengrave</t>
  </si>
  <si>
    <t>S0471</t>
  </si>
  <si>
    <t>Flixton</t>
  </si>
  <si>
    <t>S0472</t>
  </si>
  <si>
    <t>Flowton</t>
  </si>
  <si>
    <t>S0473</t>
  </si>
  <si>
    <t>Fornham All Saints</t>
  </si>
  <si>
    <t>S0474</t>
  </si>
  <si>
    <t>Fornham St Martin</t>
  </si>
  <si>
    <t>S0780</t>
  </si>
  <si>
    <t>Framlingham</t>
  </si>
  <si>
    <t>S0475</t>
  </si>
  <si>
    <t>Framsden</t>
  </si>
  <si>
    <t>S0476</t>
  </si>
  <si>
    <t>Freckenham</t>
  </si>
  <si>
    <t>S0477</t>
  </si>
  <si>
    <t>Fressingfield</t>
  </si>
  <si>
    <t>S0478</t>
  </si>
  <si>
    <t>Freston</t>
  </si>
  <si>
    <t>S0479</t>
  </si>
  <si>
    <t>Friston</t>
  </si>
  <si>
    <t>S0480</t>
  </si>
  <si>
    <t>Frostenden</t>
  </si>
  <si>
    <t>S0481</t>
  </si>
  <si>
    <t>Gazeley</t>
  </si>
  <si>
    <t>S0482</t>
  </si>
  <si>
    <t>Gedding</t>
  </si>
  <si>
    <t>S0483</t>
  </si>
  <si>
    <t>Gipping</t>
  </si>
  <si>
    <t>S0484</t>
  </si>
  <si>
    <t>Gislingham</t>
  </si>
  <si>
    <t>S0485</t>
  </si>
  <si>
    <t>Glemsford</t>
  </si>
  <si>
    <t>S0486</t>
  </si>
  <si>
    <t>Gosbeck</t>
  </si>
  <si>
    <t>S0487</t>
  </si>
  <si>
    <t>Great Ashfield</t>
  </si>
  <si>
    <t>S0488</t>
  </si>
  <si>
    <t>Great Barton</t>
  </si>
  <si>
    <t>S0489</t>
  </si>
  <si>
    <t>Great Bealings</t>
  </si>
  <si>
    <t>S0490</t>
  </si>
  <si>
    <t>Great Blakenham</t>
  </si>
  <si>
    <t>S0491</t>
  </si>
  <si>
    <t>Great Bradley</t>
  </si>
  <si>
    <t>S0492</t>
  </si>
  <si>
    <t>Great Bricett</t>
  </si>
  <si>
    <t>S0493</t>
  </si>
  <si>
    <t>Great Cornard</t>
  </si>
  <si>
    <t>S0494</t>
  </si>
  <si>
    <t>Great Finborough</t>
  </si>
  <si>
    <t>S0495</t>
  </si>
  <si>
    <t>Great Glemham</t>
  </si>
  <si>
    <t>S0496</t>
  </si>
  <si>
    <t>Great Saxham</t>
  </si>
  <si>
    <t>S0497</t>
  </si>
  <si>
    <t>Great Thurlow</t>
  </si>
  <si>
    <t>S0498</t>
  </si>
  <si>
    <t>Great Waldingfield</t>
  </si>
  <si>
    <t>S0499</t>
  </si>
  <si>
    <t>Great Wenham</t>
  </si>
  <si>
    <t>S0500</t>
  </si>
  <si>
    <t>Great Whelnetham</t>
  </si>
  <si>
    <t>S0501</t>
  </si>
  <si>
    <t>Great Wratting</t>
  </si>
  <si>
    <t>S0502</t>
  </si>
  <si>
    <t>Groton</t>
  </si>
  <si>
    <t>S0503</t>
  </si>
  <si>
    <t>Grundisburgh</t>
  </si>
  <si>
    <t>S0504</t>
  </si>
  <si>
    <t>Hacheston</t>
  </si>
  <si>
    <t>S0505</t>
  </si>
  <si>
    <t>Hadleigh</t>
  </si>
  <si>
    <t>S0506</t>
  </si>
  <si>
    <t>Halesworth</t>
  </si>
  <si>
    <t>S0507</t>
  </si>
  <si>
    <t>Hargrave</t>
  </si>
  <si>
    <t>S0508</t>
  </si>
  <si>
    <t>Harkstead</t>
  </si>
  <si>
    <t>S0509</t>
  </si>
  <si>
    <t>Harleston</t>
  </si>
  <si>
    <t>S0510</t>
  </si>
  <si>
    <t>Hartest with Boxted</t>
  </si>
  <si>
    <t>S0511</t>
  </si>
  <si>
    <t>Hasketon</t>
  </si>
  <si>
    <t>S0512</t>
  </si>
  <si>
    <t>Haughley</t>
  </si>
  <si>
    <t>S0513</t>
  </si>
  <si>
    <t>Haverhill</t>
  </si>
  <si>
    <t>S0514</t>
  </si>
  <si>
    <t>Hawkedon</t>
  </si>
  <si>
    <t>S0515</t>
  </si>
  <si>
    <t>Hawstead</t>
  </si>
  <si>
    <t>S0516</t>
  </si>
  <si>
    <t>Helmingham</t>
  </si>
  <si>
    <t>S0517</t>
  </si>
  <si>
    <t>Hemingstone</t>
  </si>
  <si>
    <t>S0518</t>
  </si>
  <si>
    <t>Hemley</t>
  </si>
  <si>
    <t>S0519</t>
  </si>
  <si>
    <t>Henley</t>
  </si>
  <si>
    <t>S0520</t>
  </si>
  <si>
    <t>Henstead with Hulver</t>
  </si>
  <si>
    <t>S0521</t>
  </si>
  <si>
    <t>Hepworth</t>
  </si>
  <si>
    <t>S0522</t>
  </si>
  <si>
    <t>Herringswell</t>
  </si>
  <si>
    <t>S0523</t>
  </si>
  <si>
    <t>Hessett</t>
  </si>
  <si>
    <t>Heveningham w Ubbeston</t>
  </si>
  <si>
    <t>S0524</t>
  </si>
  <si>
    <t>Higham</t>
  </si>
  <si>
    <t>S0525</t>
  </si>
  <si>
    <t>Higham Green</t>
  </si>
  <si>
    <t>S0526</t>
  </si>
  <si>
    <t>Hinderclay</t>
  </si>
  <si>
    <t>S0527</t>
  </si>
  <si>
    <t>Hintlesham and Chattisham UP</t>
  </si>
  <si>
    <t>S0528</t>
  </si>
  <si>
    <t>Hitcham</t>
  </si>
  <si>
    <t>S0529</t>
  </si>
  <si>
    <t>Holbrook</t>
  </si>
  <si>
    <t>S0530</t>
  </si>
  <si>
    <t>Hollesley</t>
  </si>
  <si>
    <t>S0531</t>
  </si>
  <si>
    <t>Holton St Mary</t>
  </si>
  <si>
    <t>S0532</t>
  </si>
  <si>
    <t>Holton St Peter</t>
  </si>
  <si>
    <t>S0533</t>
  </si>
  <si>
    <t>Homersfield</t>
  </si>
  <si>
    <t>S0534</t>
  </si>
  <si>
    <t>Honington with Sapiston</t>
  </si>
  <si>
    <t>S0535</t>
  </si>
  <si>
    <t>Hoo</t>
  </si>
  <si>
    <t>S0536</t>
  </si>
  <si>
    <t>Hopton</t>
  </si>
  <si>
    <t>S0537</t>
  </si>
  <si>
    <t>Horham</t>
  </si>
  <si>
    <t>S0538</t>
  </si>
  <si>
    <t>Horringer</t>
  </si>
  <si>
    <t>S0539</t>
  </si>
  <si>
    <t>Hoxne</t>
  </si>
  <si>
    <t>S0540</t>
  </si>
  <si>
    <t>Hundon</t>
  </si>
  <si>
    <t>S0541</t>
  </si>
  <si>
    <t>Hunston</t>
  </si>
  <si>
    <t>S0542</t>
  </si>
  <si>
    <t>Huntingfield</t>
  </si>
  <si>
    <t>S0543</t>
  </si>
  <si>
    <t>Icklingham</t>
  </si>
  <si>
    <t>S0544</t>
  </si>
  <si>
    <t>Iken</t>
  </si>
  <si>
    <t>S0545</t>
  </si>
  <si>
    <t>Ilketshall St Andrew</t>
  </si>
  <si>
    <t>S0546</t>
  </si>
  <si>
    <t>Ilketshall St John</t>
  </si>
  <si>
    <t>S0547</t>
  </si>
  <si>
    <t>Ilketshall St Lawrence</t>
  </si>
  <si>
    <t>S0548</t>
  </si>
  <si>
    <t>Ilketshall St Margaret</t>
  </si>
  <si>
    <t>S0549</t>
  </si>
  <si>
    <t>Ingham with Ampton &amp; Great &amp; Little Livermere</t>
  </si>
  <si>
    <t>S0550</t>
  </si>
  <si>
    <t>Ipswich All Hallows</t>
  </si>
  <si>
    <t>S0551</t>
  </si>
  <si>
    <t>Ipswich All Saints</t>
  </si>
  <si>
    <t>S0552</t>
  </si>
  <si>
    <t>Ipswich Holy Trinity</t>
  </si>
  <si>
    <t>S0553</t>
  </si>
  <si>
    <t>Ipswich St Andrew</t>
  </si>
  <si>
    <t>S0554</t>
  </si>
  <si>
    <t>Ipswich St Augustine</t>
  </si>
  <si>
    <t>S0555</t>
  </si>
  <si>
    <t>Ipswich St Bartholomew</t>
  </si>
  <si>
    <t>S0556</t>
  </si>
  <si>
    <t>Ipswich St Clements</t>
  </si>
  <si>
    <t>S0557</t>
  </si>
  <si>
    <t>Ipswich St Helen</t>
  </si>
  <si>
    <t>S0558</t>
  </si>
  <si>
    <t>Ipswich St John</t>
  </si>
  <si>
    <t>S0559</t>
  </si>
  <si>
    <t>Ipswich St Margaret</t>
  </si>
  <si>
    <t>S0560</t>
  </si>
  <si>
    <t>Ipswich St Mary at the Elms</t>
  </si>
  <si>
    <t>S0561</t>
  </si>
  <si>
    <t>Ipswich St Mary Le Tower</t>
  </si>
  <si>
    <t>S0562</t>
  </si>
  <si>
    <t>Ipswich St Matthew</t>
  </si>
  <si>
    <t>S0563</t>
  </si>
  <si>
    <t>Ipswich St Thomas</t>
  </si>
  <si>
    <t>S0564</t>
  </si>
  <si>
    <t>Ipswich SWITM</t>
  </si>
  <si>
    <t>S0565</t>
  </si>
  <si>
    <t>Ipswich Triangle</t>
  </si>
  <si>
    <t>S0566</t>
  </si>
  <si>
    <t>Ixworth with Ixworth Thorpe</t>
  </si>
  <si>
    <t>S0567</t>
  </si>
  <si>
    <t>Kedington</t>
  </si>
  <si>
    <t>S0568</t>
  </si>
  <si>
    <t>Kelsale cum Carlton</t>
  </si>
  <si>
    <t>S0569</t>
  </si>
  <si>
    <t>Kentford</t>
  </si>
  <si>
    <t>S0570</t>
  </si>
  <si>
    <t>Kenton</t>
  </si>
  <si>
    <t>S0571</t>
  </si>
  <si>
    <t>Kersey</t>
  </si>
  <si>
    <t>S0572</t>
  </si>
  <si>
    <t>Kesgrave</t>
  </si>
  <si>
    <t>S0573</t>
  </si>
  <si>
    <t>Kettlebaston</t>
  </si>
  <si>
    <t>S0574</t>
  </si>
  <si>
    <t>Kettleburgh</t>
  </si>
  <si>
    <t>S0575</t>
  </si>
  <si>
    <t>Kirton</t>
  </si>
  <si>
    <t>S0576</t>
  </si>
  <si>
    <t>Knodishall</t>
  </si>
  <si>
    <t>S0577</t>
  </si>
  <si>
    <t>Lackford</t>
  </si>
  <si>
    <t>S0578</t>
  </si>
  <si>
    <t>Lakenheath</t>
  </si>
  <si>
    <t>S0579</t>
  </si>
  <si>
    <t>Langham</t>
  </si>
  <si>
    <t>S0580</t>
  </si>
  <si>
    <t>Lavenham</t>
  </si>
  <si>
    <t>S0581</t>
  </si>
  <si>
    <t>Lawshall</t>
  </si>
  <si>
    <t>S0582</t>
  </si>
  <si>
    <t>Laxfield</t>
  </si>
  <si>
    <t>S0583</t>
  </si>
  <si>
    <t>Layham</t>
  </si>
  <si>
    <t>S0584</t>
  </si>
  <si>
    <t>Leavenheath</t>
  </si>
  <si>
    <t>S0585</t>
  </si>
  <si>
    <t>Leiston</t>
  </si>
  <si>
    <t>S0586</t>
  </si>
  <si>
    <t>Letheringham</t>
  </si>
  <si>
    <t>S0587</t>
  </si>
  <si>
    <t>Levington</t>
  </si>
  <si>
    <t>S0588</t>
  </si>
  <si>
    <t>Lidgate</t>
  </si>
  <si>
    <t>S0589</t>
  </si>
  <si>
    <t>Lindsey</t>
  </si>
  <si>
    <t>S0590</t>
  </si>
  <si>
    <t>Linstead Parva</t>
  </si>
  <si>
    <t>S0591</t>
  </si>
  <si>
    <t>Little Bealings</t>
  </si>
  <si>
    <t>S0592</t>
  </si>
  <si>
    <t>Little Blakenham</t>
  </si>
  <si>
    <t>S0593</t>
  </si>
  <si>
    <t>Little Bradley</t>
  </si>
  <si>
    <t>S0594</t>
  </si>
  <si>
    <t>Little Cornard</t>
  </si>
  <si>
    <t>S0595</t>
  </si>
  <si>
    <t>Little Finborough</t>
  </si>
  <si>
    <t>S0596</t>
  </si>
  <si>
    <t>Little Glemham</t>
  </si>
  <si>
    <t>S0597</t>
  </si>
  <si>
    <t>Little Saxham</t>
  </si>
  <si>
    <t>S0598</t>
  </si>
  <si>
    <t>Little Thurlow</t>
  </si>
  <si>
    <t>S0599</t>
  </si>
  <si>
    <t>Little Waldingfield</t>
  </si>
  <si>
    <t>S0600</t>
  </si>
  <si>
    <t>Little Wratting</t>
  </si>
  <si>
    <t>S0601</t>
  </si>
  <si>
    <t>Long Melford</t>
  </si>
  <si>
    <t>S0602</t>
  </si>
  <si>
    <t>Market Weston</t>
  </si>
  <si>
    <t>S0603</t>
  </si>
  <si>
    <t>Marlesford</t>
  </si>
  <si>
    <t>S0604</t>
  </si>
  <si>
    <t>Martlesham</t>
  </si>
  <si>
    <t>S0605</t>
  </si>
  <si>
    <t>Mellis</t>
  </si>
  <si>
    <t>S0606</t>
  </si>
  <si>
    <t>Melton</t>
  </si>
  <si>
    <t>S0607</t>
  </si>
  <si>
    <t>Mendham</t>
  </si>
  <si>
    <t>S0608</t>
  </si>
  <si>
    <t>Mendlesham</t>
  </si>
  <si>
    <t>S0609</t>
  </si>
  <si>
    <t>Metfield</t>
  </si>
  <si>
    <t>S0610</t>
  </si>
  <si>
    <t>Mettingham</t>
  </si>
  <si>
    <t>S0611</t>
  </si>
  <si>
    <t>Middleton cum Fordley</t>
  </si>
  <si>
    <t>S0612</t>
  </si>
  <si>
    <t>Milden</t>
  </si>
  <si>
    <t>S0613</t>
  </si>
  <si>
    <t>Mildenhall</t>
  </si>
  <si>
    <t>S0614</t>
  </si>
  <si>
    <t>Monewden</t>
  </si>
  <si>
    <t>S0615</t>
  </si>
  <si>
    <t>Monk Soham</t>
  </si>
  <si>
    <t>S0616</t>
  </si>
  <si>
    <t>Monks Eleigh</t>
  </si>
  <si>
    <t>S0617</t>
  </si>
  <si>
    <t>Moulton</t>
  </si>
  <si>
    <t>S0618</t>
  </si>
  <si>
    <t>Nacton</t>
  </si>
  <si>
    <t>S0619</t>
  </si>
  <si>
    <t>Naughton</t>
  </si>
  <si>
    <t>S0620</t>
  </si>
  <si>
    <t>Nayland</t>
  </si>
  <si>
    <t>S0621</t>
  </si>
  <si>
    <t>Nedging</t>
  </si>
  <si>
    <t>S0622</t>
  </si>
  <si>
    <t>Needham Market with Badley</t>
  </si>
  <si>
    <t>S0623</t>
  </si>
  <si>
    <t>Nettlestead</t>
  </si>
  <si>
    <t>S0624</t>
  </si>
  <si>
    <t>Newbourne</t>
  </si>
  <si>
    <t>S0625</t>
  </si>
  <si>
    <t>Newmarket All Saints</t>
  </si>
  <si>
    <t>S0626</t>
  </si>
  <si>
    <t>Newmarket St Mary</t>
  </si>
  <si>
    <t>S0627</t>
  </si>
  <si>
    <t>Newton Green</t>
  </si>
  <si>
    <t>S0628</t>
  </si>
  <si>
    <t>Norton</t>
  </si>
  <si>
    <t>S0629</t>
  </si>
  <si>
    <t>Nowton</t>
  </si>
  <si>
    <t>S0630</t>
  </si>
  <si>
    <t>Occold</t>
  </si>
  <si>
    <t>S0631</t>
  </si>
  <si>
    <t>Offton</t>
  </si>
  <si>
    <t>S0632</t>
  </si>
  <si>
    <t>Old Newton</t>
  </si>
  <si>
    <t>S0633</t>
  </si>
  <si>
    <t>Onehouse</t>
  </si>
  <si>
    <t>S0634</t>
  </si>
  <si>
    <t>Orford</t>
  </si>
  <si>
    <t>S0635</t>
  </si>
  <si>
    <t>Otley</t>
  </si>
  <si>
    <t>S0636</t>
  </si>
  <si>
    <t>Ousden</t>
  </si>
  <si>
    <t>S0637</t>
  </si>
  <si>
    <t>Pakenham</t>
  </si>
  <si>
    <t>S0638</t>
  </si>
  <si>
    <t>Palgrave</t>
  </si>
  <si>
    <t>S0639</t>
  </si>
  <si>
    <t>Parham</t>
  </si>
  <si>
    <t>S0640</t>
  </si>
  <si>
    <t>Peasenhall</t>
  </si>
  <si>
    <t>S0641</t>
  </si>
  <si>
    <t>Pettaugh</t>
  </si>
  <si>
    <t>S0642</t>
  </si>
  <si>
    <t>Pettistree</t>
  </si>
  <si>
    <t>S0643</t>
  </si>
  <si>
    <t>Playford</t>
  </si>
  <si>
    <t>S0644</t>
  </si>
  <si>
    <t>Polstead</t>
  </si>
  <si>
    <t>S0645</t>
  </si>
  <si>
    <t>Preston</t>
  </si>
  <si>
    <t>S0646</t>
  </si>
  <si>
    <t>Ramsholt</t>
  </si>
  <si>
    <t>S0647</t>
  </si>
  <si>
    <t>Rattlesden</t>
  </si>
  <si>
    <t>S0648</t>
  </si>
  <si>
    <t>Raydon</t>
  </si>
  <si>
    <t>S0649</t>
  </si>
  <si>
    <t>Rede</t>
  </si>
  <si>
    <t>S0650</t>
  </si>
  <si>
    <t>Redgrave cum Botesdale w Rickinghall</t>
  </si>
  <si>
    <t>S0651</t>
  </si>
  <si>
    <t>Redisham</t>
  </si>
  <si>
    <t>S0652</t>
  </si>
  <si>
    <t>Redlingfield</t>
  </si>
  <si>
    <t>S0653</t>
  </si>
  <si>
    <t>Rendham</t>
  </si>
  <si>
    <t>S0654</t>
  </si>
  <si>
    <t>Rendlesham St Gregory and St Felix</t>
  </si>
  <si>
    <t>S0655</t>
  </si>
  <si>
    <t>Reydon</t>
  </si>
  <si>
    <t>S0656</t>
  </si>
  <si>
    <t>Ringsfield</t>
  </si>
  <si>
    <t>S0657</t>
  </si>
  <si>
    <t>Ringshall</t>
  </si>
  <si>
    <t>S0658</t>
  </si>
  <si>
    <t>Risby</t>
  </si>
  <si>
    <t>S0659</t>
  </si>
  <si>
    <t>Rougham</t>
  </si>
  <si>
    <t>S0660</t>
  </si>
  <si>
    <t>Rumburgh w All Saints South Elmham &amp; St Nicholas South Elmham</t>
  </si>
  <si>
    <t>S0661</t>
  </si>
  <si>
    <t>Rushbrooke</t>
  </si>
  <si>
    <t>S0662</t>
  </si>
  <si>
    <t>Rushmere St Andrew</t>
  </si>
  <si>
    <t>S0663</t>
  </si>
  <si>
    <t>Santon Downham</t>
  </si>
  <si>
    <t>S0664</t>
  </si>
  <si>
    <t>Saxmundham</t>
  </si>
  <si>
    <t>S0665</t>
  </si>
  <si>
    <t>Saxtead</t>
  </si>
  <si>
    <t>S0666</t>
  </si>
  <si>
    <t>Semer</t>
  </si>
  <si>
    <t>S0667</t>
  </si>
  <si>
    <t>Shadingfield</t>
  </si>
  <si>
    <t>S0668</t>
  </si>
  <si>
    <t>Shelland</t>
  </si>
  <si>
    <t>S0669</t>
  </si>
  <si>
    <t>Shelley</t>
  </si>
  <si>
    <t>S0670</t>
  </si>
  <si>
    <t>Shotley</t>
  </si>
  <si>
    <t>S0671</t>
  </si>
  <si>
    <t>Shottisham</t>
  </si>
  <si>
    <t>S0672</t>
  </si>
  <si>
    <t>Sibton</t>
  </si>
  <si>
    <t>S0673</t>
  </si>
  <si>
    <t>Snape</t>
  </si>
  <si>
    <t>S0674</t>
  </si>
  <si>
    <t>Somersham</t>
  </si>
  <si>
    <t>S0675</t>
  </si>
  <si>
    <t>Somerton</t>
  </si>
  <si>
    <t>S0676</t>
  </si>
  <si>
    <t>Sotherton</t>
  </si>
  <si>
    <t>S0736</t>
  </si>
  <si>
    <t>South Cove</t>
  </si>
  <si>
    <t>S0677</t>
  </si>
  <si>
    <t>Southwold</t>
  </si>
  <si>
    <t>S0678</t>
  </si>
  <si>
    <t>Spexhall</t>
  </si>
  <si>
    <t>S0679</t>
  </si>
  <si>
    <t>Sproughton</t>
  </si>
  <si>
    <t>S0680</t>
  </si>
  <si>
    <t>St Cross South Elmham</t>
  </si>
  <si>
    <t>S0681</t>
  </si>
  <si>
    <t>St James South Elmham</t>
  </si>
  <si>
    <t>S0682</t>
  </si>
  <si>
    <t>St Margaret South Elmham</t>
  </si>
  <si>
    <t>S0683</t>
  </si>
  <si>
    <t>St Michael South Elmham</t>
  </si>
  <si>
    <t>S0684</t>
  </si>
  <si>
    <t>St Peter South Elmham</t>
  </si>
  <si>
    <t>S0685</t>
  </si>
  <si>
    <t>Stanningfield</t>
  </si>
  <si>
    <t>S0686</t>
  </si>
  <si>
    <t>Stansfield</t>
  </si>
  <si>
    <t>S0687</t>
  </si>
  <si>
    <t>Stanstead</t>
  </si>
  <si>
    <t>S0688</t>
  </si>
  <si>
    <t>Stanton</t>
  </si>
  <si>
    <t>S0689</t>
  </si>
  <si>
    <t>Sternfield</t>
  </si>
  <si>
    <t>S0690</t>
  </si>
  <si>
    <t>Stoke Ash w Thwaite</t>
  </si>
  <si>
    <t>S0691</t>
  </si>
  <si>
    <t>Stoke by Clare</t>
  </si>
  <si>
    <t>S0692</t>
  </si>
  <si>
    <t>Stoke-by-Nayland</t>
  </si>
  <si>
    <t>S0693</t>
  </si>
  <si>
    <t>Stonham Aspal and Mickfield</t>
  </si>
  <si>
    <t>S0694</t>
  </si>
  <si>
    <t>Stoven</t>
  </si>
  <si>
    <t>S0695</t>
  </si>
  <si>
    <t>Stowlangtoft</t>
  </si>
  <si>
    <t>S0696</t>
  </si>
  <si>
    <t>Stowmarket</t>
  </si>
  <si>
    <t>S0697</t>
  </si>
  <si>
    <t>Stowupland</t>
  </si>
  <si>
    <t>S0698</t>
  </si>
  <si>
    <t>Stradbroke</t>
  </si>
  <si>
    <t>S0699</t>
  </si>
  <si>
    <t>Stradishall</t>
  </si>
  <si>
    <t>S0700</t>
  </si>
  <si>
    <t>Stratford St Mary</t>
  </si>
  <si>
    <t>S0701</t>
  </si>
  <si>
    <t>Stuston</t>
  </si>
  <si>
    <t>S0702</t>
  </si>
  <si>
    <t>Stutton</t>
  </si>
  <si>
    <t>S0703</t>
  </si>
  <si>
    <t>Sudbourne</t>
  </si>
  <si>
    <t>S0704</t>
  </si>
  <si>
    <t>Sudbury All Saints</t>
  </si>
  <si>
    <t>S0705</t>
  </si>
  <si>
    <t>Sudbury St Gregory</t>
  </si>
  <si>
    <t>S0706</t>
  </si>
  <si>
    <t>Sutton</t>
  </si>
  <si>
    <t>S0707</t>
  </si>
  <si>
    <t>Sweffling</t>
  </si>
  <si>
    <t>S0708</t>
  </si>
  <si>
    <t>Swilland</t>
  </si>
  <si>
    <t>S0709</t>
  </si>
  <si>
    <t>Syleham</t>
  </si>
  <si>
    <t>S0710</t>
  </si>
  <si>
    <t>Tannington</t>
  </si>
  <si>
    <t>S0711</t>
  </si>
  <si>
    <t>Tattingstone</t>
  </si>
  <si>
    <t>S0712</t>
  </si>
  <si>
    <t>Theberton with Eastbridge</t>
  </si>
  <si>
    <t>S0713</t>
  </si>
  <si>
    <t>Thelnetham</t>
  </si>
  <si>
    <t>S0714</t>
  </si>
  <si>
    <t>Thorington</t>
  </si>
  <si>
    <t>S0715</t>
  </si>
  <si>
    <t>Thorndon w Rishangles</t>
  </si>
  <si>
    <t>S0716</t>
  </si>
  <si>
    <t>Thornham Magna</t>
  </si>
  <si>
    <t>S0717</t>
  </si>
  <si>
    <t>Thornham Parva</t>
  </si>
  <si>
    <t>S0718</t>
  </si>
  <si>
    <t>Thorpe Morieux</t>
  </si>
  <si>
    <t>S0719</t>
  </si>
  <si>
    <t>Thrandeston</t>
  </si>
  <si>
    <t>S0720</t>
  </si>
  <si>
    <t>Thurston</t>
  </si>
  <si>
    <t>S0721</t>
  </si>
  <si>
    <t>Timworth</t>
  </si>
  <si>
    <t>S0722</t>
  </si>
  <si>
    <t>Tostock</t>
  </si>
  <si>
    <t>S0723</t>
  </si>
  <si>
    <t>Trimley</t>
  </si>
  <si>
    <t>S0724</t>
  </si>
  <si>
    <t>Troston</t>
  </si>
  <si>
    <t>S0725</t>
  </si>
  <si>
    <t>Tuddenham St Martin</t>
  </si>
  <si>
    <t>S0726</t>
  </si>
  <si>
    <t>Tuddenham with Cavenham, and Red Lodge</t>
  </si>
  <si>
    <t>S0727</t>
  </si>
  <si>
    <t>Tunstall</t>
  </si>
  <si>
    <t>S0728</t>
  </si>
  <si>
    <t>Ufford</t>
  </si>
  <si>
    <t>S0729</t>
  </si>
  <si>
    <t>Uggeshall</t>
  </si>
  <si>
    <t>S0730</t>
  </si>
  <si>
    <t>Walberswick</t>
  </si>
  <si>
    <t>S0731</t>
  </si>
  <si>
    <t>Waldringfield</t>
  </si>
  <si>
    <t>S0732</t>
  </si>
  <si>
    <t>Walpole</t>
  </si>
  <si>
    <t>S0733</t>
  </si>
  <si>
    <t>Walsham-le-Willows</t>
  </si>
  <si>
    <t>S0734</t>
  </si>
  <si>
    <t>Walton</t>
  </si>
  <si>
    <t>S0735</t>
  </si>
  <si>
    <t>Wangford</t>
  </si>
  <si>
    <t>Wantisden</t>
  </si>
  <si>
    <t>S0737</t>
  </si>
  <si>
    <t>Wattisfield</t>
  </si>
  <si>
    <t>S0738</t>
  </si>
  <si>
    <t>Wenhaston</t>
  </si>
  <si>
    <t>S0739</t>
  </si>
  <si>
    <t>West Row</t>
  </si>
  <si>
    <t>S0740</t>
  </si>
  <si>
    <t>West Stow &amp; Wordwell</t>
  </si>
  <si>
    <t>S0741</t>
  </si>
  <si>
    <t>Westerfield</t>
  </si>
  <si>
    <t>S0742</t>
  </si>
  <si>
    <t>Westhall</t>
  </si>
  <si>
    <t>S0743</t>
  </si>
  <si>
    <t>Westhorpe</t>
  </si>
  <si>
    <t>S0744</t>
  </si>
  <si>
    <t>Westleton</t>
  </si>
  <si>
    <t>S0745</t>
  </si>
  <si>
    <t>Westley</t>
  </si>
  <si>
    <t>S0746</t>
  </si>
  <si>
    <t>Wetherden</t>
  </si>
  <si>
    <t>S0747</t>
  </si>
  <si>
    <t>Wetheringsett cum Brockford</t>
  </si>
  <si>
    <t>S0748</t>
  </si>
  <si>
    <t>Weybread</t>
  </si>
  <si>
    <t>S0749</t>
  </si>
  <si>
    <t>Whatfield</t>
  </si>
  <si>
    <t>S0750</t>
  </si>
  <si>
    <t>Whepstead</t>
  </si>
  <si>
    <t>S0751</t>
  </si>
  <si>
    <t>Wherstead</t>
  </si>
  <si>
    <t>S0752</t>
  </si>
  <si>
    <t>Whitton</t>
  </si>
  <si>
    <t>S0753</t>
  </si>
  <si>
    <t>Wickham Market</t>
  </si>
  <si>
    <t>S0754</t>
  </si>
  <si>
    <t>Wickham Skeith</t>
  </si>
  <si>
    <t>S0755</t>
  </si>
  <si>
    <t>Wickhambrook</t>
  </si>
  <si>
    <t>S0756</t>
  </si>
  <si>
    <t>Wilby</t>
  </si>
  <si>
    <t>S0757</t>
  </si>
  <si>
    <t>Willingham &amp; Sotterley</t>
  </si>
  <si>
    <t>S0758</t>
  </si>
  <si>
    <t>Willisham</t>
  </si>
  <si>
    <t>S0759</t>
  </si>
  <si>
    <t>Wingfield</t>
  </si>
  <si>
    <t>S0760</t>
  </si>
  <si>
    <t>Winston</t>
  </si>
  <si>
    <t>S0761</t>
  </si>
  <si>
    <t>Wissett</t>
  </si>
  <si>
    <t>S0762</t>
  </si>
  <si>
    <t>Wissington</t>
  </si>
  <si>
    <t>S0763</t>
  </si>
  <si>
    <t>Withersdale</t>
  </si>
  <si>
    <t>S0764</t>
  </si>
  <si>
    <t>Withersfield</t>
  </si>
  <si>
    <t>S0765</t>
  </si>
  <si>
    <t>Witnesham</t>
  </si>
  <si>
    <t>S0766</t>
  </si>
  <si>
    <t>Wixoe</t>
  </si>
  <si>
    <t>S0767</t>
  </si>
  <si>
    <t>Woodbridge St John</t>
  </si>
  <si>
    <t>S0768</t>
  </si>
  <si>
    <t>Woodbridge St Mary</t>
  </si>
  <si>
    <t>S0769</t>
  </si>
  <si>
    <t>Woolpit</t>
  </si>
  <si>
    <t>S0770</t>
  </si>
  <si>
    <t>Woolverstone</t>
  </si>
  <si>
    <t>S0771</t>
  </si>
  <si>
    <t>Worlingham</t>
  </si>
  <si>
    <t>S0772</t>
  </si>
  <si>
    <t>Worlington</t>
  </si>
  <si>
    <t>S0773</t>
  </si>
  <si>
    <t>Worlingworth w Southolt</t>
  </si>
  <si>
    <t>S0774</t>
  </si>
  <si>
    <t>Wortham</t>
  </si>
  <si>
    <t>S0775</t>
  </si>
  <si>
    <t>Wrentham</t>
  </si>
  <si>
    <t>S0776</t>
  </si>
  <si>
    <t>Wyverstone</t>
  </si>
  <si>
    <t>S0777</t>
  </si>
  <si>
    <t>Yaxley</t>
  </si>
  <si>
    <t>S0778</t>
  </si>
  <si>
    <t>Yoxford</t>
  </si>
  <si>
    <t>S0779</t>
  </si>
  <si>
    <t>Ipswich St Peter</t>
  </si>
  <si>
    <t>S1950</t>
  </si>
  <si>
    <t>Ipswich St Francis</t>
  </si>
  <si>
    <t>S1951</t>
  </si>
  <si>
    <t>Ipswich St Mary Stoke</t>
  </si>
  <si>
    <t>S1952</t>
  </si>
  <si>
    <t>Brandon</t>
  </si>
  <si>
    <t>Eye</t>
  </si>
  <si>
    <t>Benefice Name</t>
  </si>
  <si>
    <t>BENEGROUP</t>
  </si>
  <si>
    <r>
      <rPr>
        <b/>
        <sz val="11"/>
        <color rgb="FF7030A0"/>
        <rFont val="Calibri"/>
        <family val="2"/>
        <charset val="1"/>
      </rPr>
      <t xml:space="preserve">Bramford </t>
    </r>
    <r>
      <rPr>
        <b/>
        <i/>
        <sz val="11"/>
        <color rgb="FF7030A0"/>
        <rFont val="Calibri"/>
        <family val="2"/>
        <charset val="1"/>
      </rPr>
      <t>w</t>
    </r>
    <r>
      <rPr>
        <b/>
        <sz val="11"/>
        <color rgb="FF7030A0"/>
        <rFont val="Calibri"/>
        <family val="2"/>
        <charset val="1"/>
      </rPr>
      <t xml:space="preserve"> Little Blakenham, Baylham &amp; Nettlestead</t>
    </r>
  </si>
  <si>
    <t>The Benefice of Claydon</t>
  </si>
  <si>
    <t>Coddenham &amp; Creetings</t>
  </si>
  <si>
    <r>
      <rPr>
        <b/>
        <sz val="11"/>
        <color rgb="FF7030A0"/>
        <rFont val="Calibri"/>
        <family val="2"/>
        <charset val="1"/>
      </rPr>
      <t xml:space="preserve">Needham Market </t>
    </r>
    <r>
      <rPr>
        <b/>
        <i/>
        <sz val="11"/>
        <color rgb="FF7030A0"/>
        <rFont val="Calibri"/>
        <family val="2"/>
        <charset val="1"/>
      </rPr>
      <t>w</t>
    </r>
    <r>
      <rPr>
        <b/>
        <sz val="11"/>
        <color rgb="FF7030A0"/>
        <rFont val="Calibri"/>
        <family val="2"/>
        <charset val="1"/>
      </rPr>
      <t xml:space="preserve"> Badley</t>
    </r>
  </si>
  <si>
    <t>South Bosmere Eight</t>
  </si>
  <si>
    <r>
      <rPr>
        <b/>
        <sz val="11"/>
        <color rgb="FF7030A0"/>
        <rFont val="Calibri"/>
        <family val="2"/>
        <charset val="1"/>
      </rPr>
      <t xml:space="preserve">Haverhill </t>
    </r>
    <r>
      <rPr>
        <b/>
        <i/>
        <sz val="11"/>
        <color rgb="FF7030A0"/>
        <rFont val="Calibri"/>
        <family val="2"/>
        <charset val="1"/>
      </rPr>
      <t>w</t>
    </r>
    <r>
      <rPr>
        <b/>
        <sz val="11"/>
        <color rgb="FF7030A0"/>
        <rFont val="Calibri"/>
        <family val="2"/>
        <charset val="1"/>
      </rPr>
      <t xml:space="preserve"> Withersfield</t>
    </r>
  </si>
  <si>
    <t>The Benefice of Bansfield</t>
  </si>
  <si>
    <t>The Benefice of Suffolk Heights</t>
  </si>
  <si>
    <r>
      <rPr>
        <b/>
        <sz val="11"/>
        <color rgb="FF7030A0"/>
        <rFont val="Calibri"/>
        <family val="2"/>
        <charset val="1"/>
      </rPr>
      <t xml:space="preserve">Bildeston </t>
    </r>
    <r>
      <rPr>
        <b/>
        <i/>
        <sz val="11"/>
        <color rgb="FF7030A0"/>
        <rFont val="Calibri"/>
        <family val="2"/>
        <charset val="1"/>
      </rPr>
      <t>w</t>
    </r>
    <r>
      <rPr>
        <b/>
        <sz val="11"/>
        <color rgb="FF7030A0"/>
        <rFont val="Calibri"/>
        <family val="2"/>
        <charset val="1"/>
      </rPr>
      <t xml:space="preserve"> Wattisham &amp; Lindsey, Whatfield </t>
    </r>
    <r>
      <rPr>
        <b/>
        <i/>
        <sz val="11"/>
        <color rgb="FF7030A0"/>
        <rFont val="Calibri"/>
        <family val="2"/>
        <charset val="1"/>
      </rPr>
      <t>w</t>
    </r>
    <r>
      <rPr>
        <b/>
        <sz val="11"/>
        <color rgb="FF7030A0"/>
        <rFont val="Calibri"/>
        <family val="2"/>
        <charset val="1"/>
      </rPr>
      <t xml:space="preserve"> Semer, Nedging &amp; Naughton</t>
    </r>
  </si>
  <si>
    <r>
      <rPr>
        <b/>
        <sz val="11"/>
        <color rgb="FF7030A0"/>
        <rFont val="Calibri"/>
        <family val="2"/>
        <charset val="1"/>
      </rPr>
      <t xml:space="preserve">Elmsett </t>
    </r>
    <r>
      <rPr>
        <b/>
        <i/>
        <sz val="11"/>
        <color rgb="FF7030A0"/>
        <rFont val="Calibri"/>
        <family val="2"/>
        <charset val="1"/>
      </rPr>
      <t>w</t>
    </r>
    <r>
      <rPr>
        <b/>
        <sz val="11"/>
        <color rgb="FF7030A0"/>
        <rFont val="Calibri"/>
        <family val="2"/>
        <charset val="1"/>
      </rPr>
      <t xml:space="preserve"> Aldham, Hintlesham, Chattisham &amp; Kersey</t>
    </r>
  </si>
  <si>
    <t>Hadleigh, Layham &amp; Shelley</t>
  </si>
  <si>
    <t>Higham, Holton St Mary, Raydon &amp; Stratford St Mary</t>
  </si>
  <si>
    <r>
      <rPr>
        <b/>
        <sz val="11"/>
        <color rgb="FF7030A0"/>
        <rFont val="Calibri"/>
        <family val="2"/>
        <charset val="1"/>
      </rPr>
      <t xml:space="preserve">Stoke-by-Nayland </t>
    </r>
    <r>
      <rPr>
        <b/>
        <i/>
        <sz val="11"/>
        <color rgb="FF7030A0"/>
        <rFont val="Calibri"/>
        <family val="2"/>
        <charset val="1"/>
      </rPr>
      <t>w</t>
    </r>
    <r>
      <rPr>
        <b/>
        <sz val="11"/>
        <color rgb="FF7030A0"/>
        <rFont val="Calibri"/>
        <family val="2"/>
        <charset val="1"/>
      </rPr>
      <t xml:space="preserve"> Leavenheath &amp; Polstead combined </t>
    </r>
    <r>
      <rPr>
        <b/>
        <i/>
        <sz val="11"/>
        <color rgb="FF7030A0"/>
        <rFont val="Calibri"/>
        <family val="2"/>
        <charset val="1"/>
      </rPr>
      <t>w</t>
    </r>
    <r>
      <rPr>
        <b/>
        <sz val="11"/>
        <color rgb="FF7030A0"/>
        <rFont val="Calibri"/>
        <family val="2"/>
        <charset val="1"/>
      </rPr>
      <t xml:space="preserve"> Nayland &amp; Wissington</t>
    </r>
  </si>
  <si>
    <t>The Benefice of Badwell &amp; Walsham</t>
  </si>
  <si>
    <t>Blackbourne Team</t>
  </si>
  <si>
    <r>
      <rPr>
        <b/>
        <sz val="11"/>
        <color rgb="FF7030A0"/>
        <rFont val="Calibri"/>
        <family val="2"/>
        <charset val="1"/>
      </rPr>
      <t xml:space="preserve">The Benefice of Pakenham </t>
    </r>
    <r>
      <rPr>
        <b/>
        <i/>
        <sz val="11"/>
        <color rgb="FF7030A0"/>
        <rFont val="Calibri"/>
        <family val="2"/>
        <charset val="1"/>
      </rPr>
      <t>w</t>
    </r>
    <r>
      <rPr>
        <b/>
        <sz val="11"/>
        <color rgb="FF7030A0"/>
        <rFont val="Calibri"/>
        <family val="2"/>
        <charset val="1"/>
      </rPr>
      <t xml:space="preserve"> Norton, Tostock, Great Ashfield, Hunston &amp; Stowlangtoft</t>
    </r>
  </si>
  <si>
    <r>
      <rPr>
        <b/>
        <sz val="11"/>
        <color rgb="FF7030A0"/>
        <rFont val="Calibri"/>
        <family val="2"/>
        <charset val="1"/>
      </rPr>
      <t xml:space="preserve">Bradfield St Clare, Bradfield St George </t>
    </r>
    <r>
      <rPr>
        <b/>
        <i/>
        <sz val="11"/>
        <color rgb="FF7030A0"/>
        <rFont val="Calibri"/>
        <family val="2"/>
        <charset val="1"/>
      </rPr>
      <t>w</t>
    </r>
    <r>
      <rPr>
        <b/>
        <sz val="11"/>
        <color rgb="FF7030A0"/>
        <rFont val="Calibri"/>
        <family val="2"/>
        <charset val="1"/>
      </rPr>
      <t xml:space="preserve"> Little Whelnetham, Cockfield, Felsham &amp; Gedding</t>
    </r>
  </si>
  <si>
    <t>Lavenham with Preston</t>
  </si>
  <si>
    <r>
      <rPr>
        <b/>
        <sz val="11"/>
        <color rgb="FF7030A0"/>
        <rFont val="Calibri"/>
        <family val="2"/>
        <charset val="1"/>
      </rPr>
      <t xml:space="preserve">Monks Eleigh </t>
    </r>
    <r>
      <rPr>
        <b/>
        <i/>
        <sz val="11"/>
        <color rgb="FF7030A0"/>
        <rFont val="Calibri"/>
        <family val="2"/>
        <charset val="1"/>
      </rPr>
      <t>w</t>
    </r>
    <r>
      <rPr>
        <b/>
        <sz val="11"/>
        <color rgb="FF7030A0"/>
        <rFont val="Calibri"/>
        <family val="2"/>
        <charset val="1"/>
      </rPr>
      <t xml:space="preserve"> Chelsworth &amp; Brent Eleigh </t>
    </r>
    <r>
      <rPr>
        <b/>
        <i/>
        <sz val="11"/>
        <color rgb="FF7030A0"/>
        <rFont val="Calibri"/>
        <family val="2"/>
        <charset val="1"/>
      </rPr>
      <t>w</t>
    </r>
    <r>
      <rPr>
        <b/>
        <sz val="11"/>
        <color rgb="FF7030A0"/>
        <rFont val="Calibri"/>
        <family val="2"/>
        <charset val="1"/>
      </rPr>
      <t xml:space="preserve"> Milden and Kettlebaston</t>
    </r>
  </si>
  <si>
    <r>
      <rPr>
        <b/>
        <sz val="11"/>
        <color rgb="FF7030A0"/>
        <rFont val="Calibri"/>
        <family val="2"/>
        <charset val="1"/>
      </rPr>
      <t xml:space="preserve">Rattlesden </t>
    </r>
    <r>
      <rPr>
        <b/>
        <i/>
        <sz val="11"/>
        <color rgb="FF7030A0"/>
        <rFont val="Calibri"/>
        <family val="2"/>
        <charset val="1"/>
      </rPr>
      <t>w</t>
    </r>
    <r>
      <rPr>
        <b/>
        <sz val="11"/>
        <color rgb="FF7030A0"/>
        <rFont val="Calibri"/>
        <family val="2"/>
        <charset val="1"/>
      </rPr>
      <t xml:space="preserve"> Thorpe Morieux, Brettenham &amp; Hitcham</t>
    </r>
  </si>
  <si>
    <t>Rougham, Beyton with Hessett &amp; Rushbrooke</t>
  </si>
  <si>
    <r>
      <rPr>
        <b/>
        <sz val="11"/>
        <color rgb="FF7030A0"/>
        <rFont val="Calibri"/>
        <family val="2"/>
        <charset val="1"/>
      </rPr>
      <t xml:space="preserve">Woolpit </t>
    </r>
    <r>
      <rPr>
        <b/>
        <i/>
        <sz val="11"/>
        <color rgb="FF7030A0"/>
        <rFont val="Calibri"/>
        <family val="2"/>
        <charset val="1"/>
      </rPr>
      <t>w</t>
    </r>
    <r>
      <rPr>
        <b/>
        <sz val="11"/>
        <color rgb="FF7030A0"/>
        <rFont val="Calibri"/>
        <family val="2"/>
        <charset val="1"/>
      </rPr>
      <t xml:space="preserve"> Drinkstone</t>
    </r>
  </si>
  <si>
    <r>
      <rPr>
        <b/>
        <sz val="11"/>
        <color rgb="FF7030A0"/>
        <rFont val="Calibri"/>
        <family val="2"/>
        <charset val="1"/>
      </rPr>
      <t xml:space="preserve">Santon Downham </t>
    </r>
    <r>
      <rPr>
        <b/>
        <i/>
        <sz val="11"/>
        <color rgb="FF7030A0"/>
        <rFont val="Calibri"/>
        <family val="2"/>
        <charset val="1"/>
      </rPr>
      <t>w</t>
    </r>
    <r>
      <rPr>
        <b/>
        <sz val="11"/>
        <color rgb="FF7030A0"/>
        <rFont val="Calibri"/>
        <family val="2"/>
        <charset val="1"/>
      </rPr>
      <t xml:space="preserve"> Elveden &amp; Lakenheath</t>
    </r>
  </si>
  <si>
    <r>
      <rPr>
        <b/>
        <sz val="11"/>
        <color rgb="FF7030A0"/>
        <rFont val="Calibri"/>
        <family val="2"/>
        <charset val="1"/>
      </rPr>
      <t xml:space="preserve">Exning St Martin </t>
    </r>
    <r>
      <rPr>
        <b/>
        <i/>
        <sz val="11"/>
        <color rgb="FF7030A0"/>
        <rFont val="Calibri"/>
        <family val="2"/>
        <charset val="1"/>
      </rPr>
      <t>w</t>
    </r>
    <r>
      <rPr>
        <b/>
        <sz val="11"/>
        <color rgb="FF7030A0"/>
        <rFont val="Calibri"/>
        <family val="2"/>
        <charset val="1"/>
      </rPr>
      <t xml:space="preserve"> Landwade</t>
    </r>
  </si>
  <si>
    <t>Forest Heath</t>
  </si>
  <si>
    <r>
      <rPr>
        <b/>
        <sz val="11"/>
        <color rgb="FF7030A0"/>
        <rFont val="Calibri"/>
        <family val="2"/>
        <charset val="1"/>
      </rPr>
      <t xml:space="preserve">Bacton </t>
    </r>
    <r>
      <rPr>
        <b/>
        <i/>
        <sz val="11"/>
        <color rgb="FF7030A0"/>
        <rFont val="Calibri"/>
        <family val="2"/>
        <charset val="1"/>
      </rPr>
      <t>w</t>
    </r>
    <r>
      <rPr>
        <b/>
        <sz val="11"/>
        <color rgb="FF7030A0"/>
        <rFont val="Calibri"/>
        <family val="2"/>
        <charset val="1"/>
      </rPr>
      <t xml:space="preserve"> Wyverstone, Cotton &amp; Old Newton, &amp; Wickham Skeith</t>
    </r>
  </si>
  <si>
    <t>Combs &amp; Gt Finborough w Onehouse…</t>
  </si>
  <si>
    <r>
      <rPr>
        <b/>
        <sz val="11"/>
        <color rgb="FF7030A0"/>
        <rFont val="Calibri"/>
        <family val="2"/>
        <charset val="1"/>
      </rPr>
      <t xml:space="preserve">Haughley </t>
    </r>
    <r>
      <rPr>
        <b/>
        <i/>
        <sz val="11"/>
        <color rgb="FF7030A0"/>
        <rFont val="Calibri"/>
        <family val="2"/>
        <charset val="1"/>
      </rPr>
      <t>w</t>
    </r>
    <r>
      <rPr>
        <b/>
        <sz val="11"/>
        <color rgb="FF7030A0"/>
        <rFont val="Calibri"/>
        <family val="2"/>
        <charset val="1"/>
      </rPr>
      <t xml:space="preserve"> Wetherden and Stowupland</t>
    </r>
  </si>
  <si>
    <r>
      <rPr>
        <b/>
        <sz val="11"/>
        <color rgb="FF548235"/>
        <rFont val="Calibri"/>
        <family val="2"/>
        <charset val="1"/>
      </rPr>
      <t xml:space="preserve">Acton </t>
    </r>
    <r>
      <rPr>
        <b/>
        <i/>
        <sz val="11"/>
        <color rgb="FF548235"/>
        <rFont val="Calibri"/>
        <family val="2"/>
        <charset val="1"/>
      </rPr>
      <t>w</t>
    </r>
    <r>
      <rPr>
        <b/>
        <sz val="11"/>
        <color rgb="FF548235"/>
        <rFont val="Calibri"/>
        <family val="2"/>
        <charset val="1"/>
      </rPr>
      <t xml:space="preserve"> Gt Waldingfield</t>
    </r>
  </si>
  <si>
    <t>Box River</t>
  </si>
  <si>
    <r>
      <rPr>
        <b/>
        <sz val="11"/>
        <color rgb="FF548235"/>
        <rFont val="Calibri"/>
        <family val="2"/>
        <charset val="1"/>
      </rPr>
      <t xml:space="preserve">Bures </t>
    </r>
    <r>
      <rPr>
        <b/>
        <i/>
        <sz val="11"/>
        <color rgb="FF548235"/>
        <rFont val="Calibri"/>
        <family val="2"/>
        <charset val="1"/>
      </rPr>
      <t>w</t>
    </r>
    <r>
      <rPr>
        <b/>
        <sz val="11"/>
        <color rgb="FF548235"/>
        <rFont val="Calibri"/>
        <family val="2"/>
        <charset val="1"/>
      </rPr>
      <t xml:space="preserve"> Assington &amp; Little Cornard</t>
    </r>
  </si>
  <si>
    <t>Glem Valley United Benefice</t>
  </si>
  <si>
    <t>Sudbury St Gregory w St Peter and Chilton</t>
  </si>
  <si>
    <t>The Benefice of Chadbrook</t>
  </si>
  <si>
    <r>
      <rPr>
        <b/>
        <sz val="11"/>
        <color rgb="FF548235"/>
        <rFont val="Calibri"/>
        <family val="2"/>
        <charset val="1"/>
      </rPr>
      <t xml:space="preserve">Bury St Edmunds St Mary </t>
    </r>
    <r>
      <rPr>
        <b/>
        <i/>
        <sz val="11"/>
        <color rgb="FF548235"/>
        <rFont val="Calibri"/>
        <family val="2"/>
        <charset val="1"/>
      </rPr>
      <t>w</t>
    </r>
    <r>
      <rPr>
        <b/>
        <sz val="11"/>
        <color rgb="FF548235"/>
        <rFont val="Calibri"/>
        <family val="2"/>
        <charset val="1"/>
      </rPr>
      <t xml:space="preserve"> St Peter District Church</t>
    </r>
  </si>
  <si>
    <t>Great Barton &amp; Thurston</t>
  </si>
  <si>
    <t>The Benefice of Barrow</t>
  </si>
  <si>
    <r>
      <rPr>
        <b/>
        <sz val="11"/>
        <color rgb="FF548235"/>
        <rFont val="Calibri"/>
        <family val="2"/>
        <charset val="1"/>
      </rPr>
      <t xml:space="preserve">Felixstowe St John the Baptist </t>
    </r>
    <r>
      <rPr>
        <b/>
        <i/>
        <sz val="11"/>
        <color rgb="FF548235"/>
        <rFont val="Calibri"/>
        <family val="2"/>
        <charset val="1"/>
      </rPr>
      <t>w</t>
    </r>
    <r>
      <rPr>
        <b/>
        <sz val="11"/>
        <color rgb="FF548235"/>
        <rFont val="Calibri"/>
        <family val="2"/>
        <charset val="1"/>
      </rPr>
      <t xml:space="preserve"> St Edmund</t>
    </r>
  </si>
  <si>
    <r>
      <rPr>
        <b/>
        <sz val="11"/>
        <color rgb="FF548235"/>
        <rFont val="Calibri"/>
        <family val="2"/>
        <charset val="1"/>
      </rPr>
      <t xml:space="preserve">Felixstowe St Peter &amp; St Paul </t>
    </r>
    <r>
      <rPr>
        <b/>
        <i/>
        <sz val="11"/>
        <color rgb="FF548235"/>
        <rFont val="Calibri"/>
        <family val="2"/>
        <charset val="1"/>
      </rPr>
      <t>w</t>
    </r>
    <r>
      <rPr>
        <b/>
        <sz val="11"/>
        <color rgb="FF548235"/>
        <rFont val="Calibri"/>
        <family val="2"/>
        <charset val="1"/>
      </rPr>
      <t xml:space="preserve"> St Andrew &amp; St Nicholas</t>
    </r>
  </si>
  <si>
    <t>Kesgrave, Little Bealings &amp; Playford</t>
  </si>
  <si>
    <r>
      <rPr>
        <b/>
        <sz val="11"/>
        <color rgb="FF548235"/>
        <rFont val="Calibri"/>
        <family val="2"/>
        <charset val="1"/>
      </rPr>
      <t xml:space="preserve">Martlesham </t>
    </r>
    <r>
      <rPr>
        <b/>
        <i/>
        <sz val="11"/>
        <color rgb="FF548235"/>
        <rFont val="Calibri"/>
        <family val="2"/>
        <charset val="1"/>
      </rPr>
      <t>w</t>
    </r>
    <r>
      <rPr>
        <b/>
        <sz val="11"/>
        <color rgb="FF548235"/>
        <rFont val="Calibri"/>
        <family val="2"/>
        <charset val="1"/>
      </rPr>
      <t xml:space="preserve"> Brightwell</t>
    </r>
  </si>
  <si>
    <t>Walton &amp; Trimley</t>
  </si>
  <si>
    <t>North Hartismere</t>
  </si>
  <si>
    <t>Redgrave cum Botesdale with Rickinghall</t>
  </si>
  <si>
    <t>South Hartismere</t>
  </si>
  <si>
    <t>The Benefice of Athelington, Denham, Horham, Hoxne, Redlingfield, Syleham &amp; Wingfield</t>
  </si>
  <si>
    <t>The Benefice of Four Rivers</t>
  </si>
  <si>
    <t>The Benefice of Sancroft</t>
  </si>
  <si>
    <t>Mission Ipswich East</t>
  </si>
  <si>
    <t>Ipswich St Augustine of Hippo</t>
  </si>
  <si>
    <t>Ipswich St Mary le Tower</t>
  </si>
  <si>
    <t>Ipswich St Mary-at-the-Elms</t>
  </si>
  <si>
    <r>
      <rPr>
        <b/>
        <sz val="11"/>
        <color rgb="FF548235"/>
        <rFont val="Calibri"/>
        <family val="2"/>
        <charset val="1"/>
      </rPr>
      <t xml:space="preserve">Ipswich St Matthew </t>
    </r>
    <r>
      <rPr>
        <b/>
        <i/>
        <sz val="11"/>
        <color rgb="FF548235"/>
        <rFont val="Calibri"/>
        <family val="2"/>
        <charset val="1"/>
      </rPr>
      <t>w</t>
    </r>
    <r>
      <rPr>
        <b/>
        <sz val="11"/>
        <color rgb="FF548235"/>
        <rFont val="Calibri"/>
        <family val="2"/>
        <charset val="1"/>
      </rPr>
      <t xml:space="preserve"> Triangle &amp; All Saints</t>
    </r>
  </si>
  <si>
    <t>Ipswich Stoke St Mary</t>
  </si>
  <si>
    <r>
      <rPr>
        <b/>
        <sz val="11"/>
        <color rgb="FF548235"/>
        <rFont val="Calibri"/>
        <family val="2"/>
        <charset val="1"/>
      </rPr>
      <t xml:space="preserve">Westerfield &amp; Tuddenham St Martin </t>
    </r>
    <r>
      <rPr>
        <b/>
        <i/>
        <sz val="11"/>
        <color rgb="FF548235"/>
        <rFont val="Calibri"/>
        <family val="2"/>
        <charset val="1"/>
      </rPr>
      <t>w</t>
    </r>
    <r>
      <rPr>
        <b/>
        <sz val="11"/>
        <color rgb="FF548235"/>
        <rFont val="Calibri"/>
        <family val="2"/>
        <charset val="1"/>
      </rPr>
      <t xml:space="preserve"> Witnesham</t>
    </r>
  </si>
  <si>
    <t>Whitton with Thurleston &amp; Akenham</t>
  </si>
  <si>
    <t>Benefice of Orebeck</t>
  </si>
  <si>
    <r>
      <rPr>
        <b/>
        <sz val="11"/>
        <color rgb="FFC00000"/>
        <rFont val="Calibri"/>
        <family val="2"/>
        <charset val="1"/>
      </rPr>
      <t xml:space="preserve">Framlingham </t>
    </r>
    <r>
      <rPr>
        <b/>
        <i/>
        <sz val="11"/>
        <color rgb="FFC00000"/>
        <rFont val="Calibri"/>
        <family val="2"/>
        <charset val="1"/>
      </rPr>
      <t>w</t>
    </r>
    <r>
      <rPr>
        <b/>
        <sz val="11"/>
        <color rgb="FFC00000"/>
        <rFont val="Calibri"/>
        <family val="2"/>
        <charset val="1"/>
      </rPr>
      <t xml:space="preserve"> Saxtead</t>
    </r>
  </si>
  <si>
    <t>The Benefice of Debenham &amp; Helmingham</t>
  </si>
  <si>
    <t>The Benefice of Mid Loes</t>
  </si>
  <si>
    <t>Upper Alde</t>
  </si>
  <si>
    <r>
      <rPr>
        <b/>
        <sz val="11"/>
        <color rgb="FFC00000"/>
        <rFont val="Calibri"/>
        <family val="2"/>
        <charset val="1"/>
      </rPr>
      <t xml:space="preserve">Wickham Market </t>
    </r>
    <r>
      <rPr>
        <b/>
        <i/>
        <sz val="11"/>
        <color rgb="FFC00000"/>
        <rFont val="Calibri"/>
        <family val="2"/>
        <charset val="1"/>
      </rPr>
      <t>w</t>
    </r>
    <r>
      <rPr>
        <b/>
        <sz val="11"/>
        <color rgb="FFC00000"/>
        <rFont val="Calibri"/>
        <family val="2"/>
        <charset val="1"/>
      </rPr>
      <t xml:space="preserve"> Pettistree</t>
    </r>
  </si>
  <si>
    <r>
      <rPr>
        <b/>
        <sz val="11"/>
        <color rgb="FFC00000"/>
        <rFont val="Calibri"/>
        <family val="2"/>
        <charset val="1"/>
      </rPr>
      <t xml:space="preserve">Capel St Mary </t>
    </r>
    <r>
      <rPr>
        <b/>
        <i/>
        <sz val="11"/>
        <color rgb="FFC00000"/>
        <rFont val="Calibri"/>
        <family val="2"/>
        <charset val="1"/>
      </rPr>
      <t>w</t>
    </r>
    <r>
      <rPr>
        <b/>
        <sz val="11"/>
        <color rgb="FFC00000"/>
        <rFont val="Calibri"/>
        <family val="2"/>
        <charset val="1"/>
      </rPr>
      <t xml:space="preserve"> Little Wenham &amp; Great Wenham</t>
    </r>
  </si>
  <si>
    <t>Alde River Benefice</t>
  </si>
  <si>
    <t>Alde Sandlings</t>
  </si>
  <si>
    <r>
      <rPr>
        <b/>
        <sz val="11"/>
        <color rgb="FFC00000"/>
        <rFont val="Calibri"/>
        <family val="2"/>
        <charset val="1"/>
      </rPr>
      <t xml:space="preserve">Saxmundham </t>
    </r>
    <r>
      <rPr>
        <b/>
        <i/>
        <sz val="11"/>
        <color rgb="FFC00000"/>
        <rFont val="Calibri"/>
        <family val="2"/>
        <charset val="1"/>
      </rPr>
      <t>w</t>
    </r>
    <r>
      <rPr>
        <b/>
        <sz val="11"/>
        <color rgb="FFC00000"/>
        <rFont val="Calibri"/>
        <family val="2"/>
        <charset val="1"/>
      </rPr>
      <t xml:space="preserve"> Kelsale-cum-Carlton</t>
    </r>
  </si>
  <si>
    <t>Blyth Valley Team</t>
  </si>
  <si>
    <t>Hundred River &amp; Wainford</t>
  </si>
  <si>
    <t>The Saints</t>
  </si>
  <si>
    <t xml:space="preserve">Beccles, Worlingham w Barnby &amp; North Cove </t>
  </si>
  <si>
    <t>The Benefice of Sole Bay</t>
  </si>
  <si>
    <r>
      <rPr>
        <b/>
        <sz val="11"/>
        <color rgb="FFC00000"/>
        <rFont val="Calibri"/>
        <family val="2"/>
        <charset val="1"/>
      </rPr>
      <t xml:space="preserve">The Benefice of Wrentham, Covehithe </t>
    </r>
    <r>
      <rPr>
        <b/>
        <i/>
        <sz val="11"/>
        <color rgb="FFC00000"/>
        <rFont val="Calibri"/>
        <family val="2"/>
        <charset val="1"/>
      </rPr>
      <t>w</t>
    </r>
    <r>
      <rPr>
        <b/>
        <sz val="11"/>
        <color rgb="FFC00000"/>
        <rFont val="Calibri"/>
        <family val="2"/>
        <charset val="1"/>
      </rPr>
      <t xml:space="preserve"> Benacre, Henstead </t>
    </r>
    <r>
      <rPr>
        <b/>
        <i/>
        <sz val="11"/>
        <color rgb="FFC00000"/>
        <rFont val="Calibri"/>
        <family val="2"/>
        <charset val="1"/>
      </rPr>
      <t>w</t>
    </r>
    <r>
      <rPr>
        <b/>
        <sz val="11"/>
        <color rgb="FFC00000"/>
        <rFont val="Calibri"/>
        <family val="2"/>
        <charset val="1"/>
      </rPr>
      <t xml:space="preserve"> Huiver &amp; Frostenden</t>
    </r>
  </si>
  <si>
    <t>Melton &amp; Ufford</t>
  </si>
  <si>
    <t>The Benefice of Carlford</t>
  </si>
  <si>
    <t>Wilford Peninsula</t>
  </si>
  <si>
    <t>Woodbridge St John &amp; Bredfield</t>
  </si>
  <si>
    <t>Woodbridge St Mary the Virgin</t>
  </si>
  <si>
    <r>
      <rPr>
        <sz val="11"/>
        <rFont val="Calibri"/>
        <family val="2"/>
        <charset val="1"/>
      </rPr>
      <t xml:space="preserve">Acton </t>
    </r>
    <r>
      <rPr>
        <i/>
        <sz val="11"/>
        <rFont val="Calibri"/>
        <family val="2"/>
        <charset val="1"/>
      </rPr>
      <t>w</t>
    </r>
    <r>
      <rPr>
        <sz val="11"/>
        <rFont val="Calibri"/>
        <family val="2"/>
        <charset val="1"/>
      </rPr>
      <t xml:space="preserve"> Gt Waldingfield</t>
    </r>
  </si>
  <si>
    <t>ActonwGtWaldingfield</t>
  </si>
  <si>
    <t>Beyton w Hesset</t>
  </si>
  <si>
    <r>
      <rPr>
        <sz val="11"/>
        <color rgb="FF7030A0"/>
        <rFont val="Calibri"/>
        <family val="2"/>
        <charset val="1"/>
      </rPr>
      <t xml:space="preserve">Brandon </t>
    </r>
    <r>
      <rPr>
        <i/>
        <sz val="11"/>
        <color rgb="FF7030A0"/>
        <rFont val="Calibri"/>
        <family val="2"/>
        <charset val="1"/>
      </rPr>
      <t>w</t>
    </r>
    <r>
      <rPr>
        <sz val="11"/>
        <color rgb="FF7030A0"/>
        <rFont val="Calibri"/>
        <family val="2"/>
        <charset val="1"/>
      </rPr>
      <t xml:space="preserve"> Wangford</t>
    </r>
  </si>
  <si>
    <r>
      <rPr>
        <sz val="11"/>
        <color rgb="FF7030A0"/>
        <rFont val="Calibri"/>
        <family val="2"/>
        <charset val="1"/>
      </rPr>
      <t xml:space="preserve">Exning </t>
    </r>
    <r>
      <rPr>
        <i/>
        <sz val="11"/>
        <color rgb="FF7030A0"/>
        <rFont val="Calibri"/>
        <family val="2"/>
        <charset val="1"/>
      </rPr>
      <t>w</t>
    </r>
    <r>
      <rPr>
        <sz val="11"/>
        <color rgb="FF7030A0"/>
        <rFont val="Calibri"/>
        <family val="2"/>
        <charset val="1"/>
      </rPr>
      <t xml:space="preserve"> the Chapel of Landwade</t>
    </r>
  </si>
  <si>
    <t>Exning St Agnes</t>
  </si>
  <si>
    <r>
      <rPr>
        <sz val="11"/>
        <color rgb="FF548235"/>
        <rFont val="Calibri"/>
        <family val="2"/>
        <charset val="1"/>
      </rPr>
      <t xml:space="preserve">Redgrave cum Botesdale </t>
    </r>
    <r>
      <rPr>
        <i/>
        <sz val="11"/>
        <color rgb="FF548235"/>
        <rFont val="Calibri"/>
        <family val="2"/>
        <charset val="1"/>
      </rPr>
      <t>w</t>
    </r>
    <r>
      <rPr>
        <sz val="11"/>
        <color rgb="FF548235"/>
        <rFont val="Calibri"/>
        <family val="2"/>
        <charset val="1"/>
      </rPr>
      <t xml:space="preserve"> Rickinghall</t>
    </r>
  </si>
  <si>
    <r>
      <rPr>
        <sz val="11"/>
        <color rgb="FF548235"/>
        <rFont val="Calibri"/>
        <family val="2"/>
        <charset val="1"/>
      </rPr>
      <t xml:space="preserve">Ipswich St Andrew </t>
    </r>
    <r>
      <rPr>
        <sz val="11"/>
        <color rgb="FFFF0000"/>
        <rFont val="Calibri"/>
        <family val="2"/>
        <charset val="1"/>
      </rPr>
      <t>?</t>
    </r>
  </si>
  <si>
    <r>
      <rPr>
        <sz val="11"/>
        <color rgb="FFC00000"/>
        <rFont val="Calibri"/>
        <family val="2"/>
        <charset val="1"/>
      </rPr>
      <t xml:space="preserve">Saxmundham </t>
    </r>
    <r>
      <rPr>
        <i/>
        <sz val="11"/>
        <color rgb="FFC00000"/>
        <rFont val="Calibri"/>
        <family val="2"/>
        <charset val="1"/>
      </rPr>
      <t>w</t>
    </r>
    <r>
      <rPr>
        <sz val="11"/>
        <color rgb="FFC00000"/>
        <rFont val="Calibri"/>
        <family val="2"/>
        <charset val="1"/>
      </rPr>
      <t xml:space="preserve"> Kelsale-cum-Carlton</t>
    </r>
  </si>
  <si>
    <r>
      <rPr>
        <sz val="11"/>
        <color rgb="FFC00000"/>
        <rFont val="Calibri"/>
        <family val="2"/>
        <charset val="1"/>
      </rPr>
      <t xml:space="preserve">Barsham </t>
    </r>
    <r>
      <rPr>
        <i/>
        <sz val="11"/>
        <color rgb="FFC00000"/>
        <rFont val="Calibri"/>
        <family val="2"/>
        <charset val="1"/>
      </rPr>
      <t>w</t>
    </r>
    <r>
      <rPr>
        <sz val="11"/>
        <color rgb="FFC00000"/>
        <rFont val="Calibri"/>
        <family val="2"/>
        <charset val="1"/>
      </rPr>
      <t xml:space="preserve"> Shipmeadow</t>
    </r>
  </si>
  <si>
    <t>AldeRiver</t>
  </si>
  <si>
    <r>
      <rPr>
        <sz val="11"/>
        <color rgb="FF548235"/>
        <rFont val="Calibri"/>
        <family val="2"/>
        <charset val="1"/>
      </rPr>
      <t xml:space="preserve">Eye </t>
    </r>
    <r>
      <rPr>
        <i/>
        <sz val="11"/>
        <color rgb="FF548235"/>
        <rFont val="Calibri"/>
        <family val="2"/>
        <charset val="1"/>
      </rPr>
      <t>w</t>
    </r>
    <r>
      <rPr>
        <sz val="11"/>
        <color rgb="FF548235"/>
        <rFont val="Calibri"/>
        <family val="2"/>
        <charset val="1"/>
      </rPr>
      <t xml:space="preserve"> Braiseworth</t>
    </r>
  </si>
  <si>
    <r>
      <rPr>
        <sz val="11"/>
        <color rgb="FF548235"/>
        <rFont val="Calibri"/>
        <family val="2"/>
        <charset val="1"/>
      </rPr>
      <t xml:space="preserve">Ipswich St John </t>
    </r>
    <r>
      <rPr>
        <sz val="11"/>
        <color rgb="FFFF0000"/>
        <rFont val="Calibri"/>
        <family val="2"/>
        <charset val="1"/>
      </rPr>
      <t>?</t>
    </r>
  </si>
  <si>
    <t>Aldringham with Thorpe</t>
  </si>
  <si>
    <t>AldeburghwithHazlewood</t>
  </si>
  <si>
    <r>
      <rPr>
        <sz val="11"/>
        <color rgb="FF548235"/>
        <rFont val="Calibri"/>
        <family val="2"/>
        <charset val="1"/>
      </rPr>
      <t xml:space="preserve">Stoke Ash </t>
    </r>
    <r>
      <rPr>
        <i/>
        <sz val="11"/>
        <color rgb="FF548235"/>
        <rFont val="Calibri"/>
        <family val="2"/>
        <charset val="1"/>
      </rPr>
      <t>w</t>
    </r>
    <r>
      <rPr>
        <sz val="11"/>
        <color rgb="FF548235"/>
        <rFont val="Calibri"/>
        <family val="2"/>
        <charset val="1"/>
      </rPr>
      <t xml:space="preserve"> Thwaite</t>
    </r>
  </si>
  <si>
    <r>
      <rPr>
        <sz val="11"/>
        <color rgb="FFC00000"/>
        <rFont val="Calibri"/>
        <family val="2"/>
        <charset val="1"/>
      </rPr>
      <t xml:space="preserve">Copdock </t>
    </r>
    <r>
      <rPr>
        <i/>
        <sz val="11"/>
        <color rgb="FFC00000"/>
        <rFont val="Calibri"/>
        <family val="2"/>
        <charset val="1"/>
      </rPr>
      <t>w</t>
    </r>
    <r>
      <rPr>
        <sz val="11"/>
        <color rgb="FFC00000"/>
        <rFont val="Calibri"/>
        <family val="2"/>
        <charset val="1"/>
      </rPr>
      <t xml:space="preserve"> Washbrook</t>
    </r>
  </si>
  <si>
    <r>
      <rPr>
        <sz val="11"/>
        <rFont val="Calibri"/>
        <family val="2"/>
        <charset val="1"/>
      </rPr>
      <t xml:space="preserve">Bacton </t>
    </r>
    <r>
      <rPr>
        <i/>
        <sz val="11"/>
        <rFont val="Calibri"/>
        <family val="2"/>
        <charset val="1"/>
      </rPr>
      <t>w</t>
    </r>
    <r>
      <rPr>
        <sz val="11"/>
        <rFont val="Calibri"/>
        <family val="2"/>
        <charset val="1"/>
      </rPr>
      <t xml:space="preserve"> Wyverstone, Cotton &amp; Old Newton, </t>
    </r>
    <r>
      <rPr>
        <i/>
        <sz val="11"/>
        <rFont val="Calibri"/>
        <family val="2"/>
        <charset val="1"/>
      </rPr>
      <t>w</t>
    </r>
    <r>
      <rPr>
        <sz val="11"/>
        <rFont val="Calibri"/>
        <family val="2"/>
        <charset val="1"/>
      </rPr>
      <t xml:space="preserve"> Wickham Skeith</t>
    </r>
  </si>
  <si>
    <t>BactonwithWyverstoneetc</t>
  </si>
  <si>
    <t>Crowfield</t>
  </si>
  <si>
    <r>
      <rPr>
        <sz val="11"/>
        <color rgb="FF548235"/>
        <rFont val="Calibri"/>
        <family val="2"/>
        <charset val="1"/>
      </rPr>
      <t xml:space="preserve">Thorndon </t>
    </r>
    <r>
      <rPr>
        <i/>
        <sz val="11"/>
        <color rgb="FF548235"/>
        <rFont val="Calibri"/>
        <family val="2"/>
        <charset val="1"/>
      </rPr>
      <t>w</t>
    </r>
    <r>
      <rPr>
        <sz val="11"/>
        <color rgb="FF548235"/>
        <rFont val="Calibri"/>
        <family val="2"/>
        <charset val="1"/>
      </rPr>
      <t xml:space="preserve"> Rishangles</t>
    </r>
  </si>
  <si>
    <t>Bridge Communities</t>
  </si>
  <si>
    <t>BeneOrebeck</t>
  </si>
  <si>
    <t>SKC Church</t>
  </si>
  <si>
    <r>
      <rPr>
        <sz val="11"/>
        <rFont val="Calibri"/>
        <family val="2"/>
        <charset val="1"/>
      </rPr>
      <t xml:space="preserve">Bildeston </t>
    </r>
    <r>
      <rPr>
        <i/>
        <sz val="11"/>
        <rFont val="Calibri"/>
        <family val="2"/>
        <charset val="1"/>
      </rPr>
      <t>w</t>
    </r>
    <r>
      <rPr>
        <sz val="11"/>
        <rFont val="Calibri"/>
        <family val="2"/>
        <charset val="1"/>
      </rPr>
      <t xml:space="preserve"> Wattisham &amp; Lindsey, Whatfield </t>
    </r>
    <r>
      <rPr>
        <i/>
        <sz val="11"/>
        <rFont val="Calibri"/>
        <family val="2"/>
        <charset val="1"/>
      </rPr>
      <t>w</t>
    </r>
    <r>
      <rPr>
        <sz val="11"/>
        <rFont val="Calibri"/>
        <family val="2"/>
        <charset val="1"/>
      </rPr>
      <t xml:space="preserve"> Semer, Nedging &amp; Naughton</t>
    </r>
  </si>
  <si>
    <t>BildestonwWattishametc</t>
  </si>
  <si>
    <t>Ingham with Ampton &amp; Gt &amp; Ltl Livermere</t>
  </si>
  <si>
    <r>
      <rPr>
        <sz val="11"/>
        <color rgb="FFC00000"/>
        <rFont val="Calibri"/>
        <family val="2"/>
        <charset val="1"/>
      </rPr>
      <t xml:space="preserve">Rumburgh </t>
    </r>
    <r>
      <rPr>
        <i/>
        <sz val="11"/>
        <color rgb="FFC00000"/>
        <rFont val="Calibri"/>
        <family val="2"/>
        <charset val="1"/>
      </rPr>
      <t>w</t>
    </r>
    <r>
      <rPr>
        <sz val="11"/>
        <color rgb="FFC00000"/>
        <rFont val="Calibri"/>
        <family val="2"/>
        <charset val="1"/>
      </rPr>
      <t xml:space="preserve"> All Saints South Elmham &amp; St Nicholas South Elmham</t>
    </r>
  </si>
  <si>
    <t>BlythValley</t>
  </si>
  <si>
    <r>
      <rPr>
        <sz val="11"/>
        <color rgb="FF548235"/>
        <rFont val="Calibri"/>
        <family val="2"/>
        <charset val="1"/>
      </rPr>
      <t xml:space="preserve">Worlingworth </t>
    </r>
    <r>
      <rPr>
        <i/>
        <sz val="11"/>
        <color rgb="FF548235"/>
        <rFont val="Calibri"/>
        <family val="2"/>
        <charset val="1"/>
      </rPr>
      <t>w</t>
    </r>
    <r>
      <rPr>
        <sz val="11"/>
        <color rgb="FF548235"/>
        <rFont val="Calibri"/>
        <family val="2"/>
        <charset val="1"/>
      </rPr>
      <t xml:space="preserve"> Southolt</t>
    </r>
  </si>
  <si>
    <t>Sibton..? Gone…?</t>
  </si>
  <si>
    <t>Box River Benefice</t>
  </si>
  <si>
    <t>BoxRiver</t>
  </si>
  <si>
    <r>
      <rPr>
        <sz val="11"/>
        <rFont val="Calibri"/>
        <family val="2"/>
        <charset val="1"/>
      </rPr>
      <t xml:space="preserve">Bradfield St Clare, Bradfield St George </t>
    </r>
    <r>
      <rPr>
        <i/>
        <sz val="11"/>
        <rFont val="Calibri"/>
        <family val="2"/>
        <charset val="1"/>
      </rPr>
      <t>w</t>
    </r>
    <r>
      <rPr>
        <sz val="11"/>
        <rFont val="Calibri"/>
        <family val="2"/>
        <charset val="1"/>
      </rPr>
      <t xml:space="preserve"> Little Whelnetham, Cockfield, Felsham &amp; Gedding</t>
    </r>
  </si>
  <si>
    <t>BradfieldSClareetc</t>
  </si>
  <si>
    <r>
      <rPr>
        <sz val="11"/>
        <rFont val="Calibri"/>
        <family val="2"/>
        <charset val="1"/>
      </rPr>
      <t xml:space="preserve">Bramford </t>
    </r>
    <r>
      <rPr>
        <i/>
        <sz val="11"/>
        <rFont val="Calibri"/>
        <family val="2"/>
        <charset val="1"/>
      </rPr>
      <t>w</t>
    </r>
    <r>
      <rPr>
        <sz val="11"/>
        <rFont val="Calibri"/>
        <family val="2"/>
        <charset val="1"/>
      </rPr>
      <t xml:space="preserve"> Little Blakenham, Baylham &amp; Nettlestead</t>
    </r>
  </si>
  <si>
    <t>BramfordwithLittleBlakenhametc</t>
  </si>
  <si>
    <t>Supplier Code</t>
  </si>
  <si>
    <r>
      <rPr>
        <sz val="11"/>
        <rFont val="Calibri"/>
        <family val="2"/>
        <charset val="1"/>
      </rPr>
      <t xml:space="preserve">Bures </t>
    </r>
    <r>
      <rPr>
        <i/>
        <sz val="11"/>
        <rFont val="Calibri"/>
        <family val="2"/>
        <charset val="1"/>
      </rPr>
      <t>w</t>
    </r>
    <r>
      <rPr>
        <sz val="11"/>
        <rFont val="Calibri"/>
        <family val="2"/>
        <charset val="1"/>
      </rPr>
      <t xml:space="preserve"> Assington &amp; Little Cornard</t>
    </r>
  </si>
  <si>
    <t>BureswithAssingtonetc</t>
  </si>
  <si>
    <t>BSEChristChurch</t>
  </si>
  <si>
    <r>
      <rPr>
        <sz val="11"/>
        <rFont val="Calibri"/>
        <family val="2"/>
        <charset val="1"/>
      </rPr>
      <t xml:space="preserve">Bury St Edmunds St Mary </t>
    </r>
    <r>
      <rPr>
        <i/>
        <sz val="11"/>
        <rFont val="Calibri"/>
        <family val="2"/>
        <charset val="1"/>
      </rPr>
      <t>w</t>
    </r>
    <r>
      <rPr>
        <sz val="11"/>
        <rFont val="Calibri"/>
        <family val="2"/>
        <charset val="1"/>
      </rPr>
      <t xml:space="preserve"> St Peter District Church</t>
    </r>
  </si>
  <si>
    <t>BSEMaryandPeter</t>
  </si>
  <si>
    <r>
      <rPr>
        <sz val="11"/>
        <rFont val="Calibri"/>
        <family val="2"/>
        <charset val="1"/>
      </rPr>
      <t xml:space="preserve">Capel St Mary </t>
    </r>
    <r>
      <rPr>
        <i/>
        <sz val="11"/>
        <rFont val="Calibri"/>
        <family val="2"/>
        <charset val="1"/>
      </rPr>
      <t>w</t>
    </r>
    <r>
      <rPr>
        <sz val="11"/>
        <rFont val="Calibri"/>
        <family val="2"/>
        <charset val="1"/>
      </rPr>
      <t xml:space="preserve"> Little Wenham &amp; Great Wenham</t>
    </r>
  </si>
  <si>
    <t>CapelwLtandGtWenham</t>
  </si>
  <si>
    <t>S0338</t>
  </si>
  <si>
    <r>
      <rPr>
        <sz val="11"/>
        <rFont val="Calibri"/>
        <family val="2"/>
        <charset val="1"/>
      </rPr>
      <t xml:space="preserve">Elmsett </t>
    </r>
    <r>
      <rPr>
        <i/>
        <sz val="11"/>
        <rFont val="Calibri"/>
        <family val="2"/>
        <charset val="1"/>
      </rPr>
      <t>w</t>
    </r>
    <r>
      <rPr>
        <sz val="11"/>
        <rFont val="Calibri"/>
        <family val="2"/>
        <charset val="1"/>
      </rPr>
      <t xml:space="preserve"> Aldham, Hintlesham, Chattisham &amp; Kersey</t>
    </r>
  </si>
  <si>
    <t>ElmsettwitAldhametc</t>
  </si>
  <si>
    <r>
      <rPr>
        <sz val="11"/>
        <rFont val="Calibri"/>
        <family val="2"/>
        <charset val="1"/>
      </rPr>
      <t xml:space="preserve">Exning St Martin </t>
    </r>
    <r>
      <rPr>
        <i/>
        <sz val="11"/>
        <rFont val="Calibri"/>
        <family val="2"/>
        <charset val="1"/>
      </rPr>
      <t>w</t>
    </r>
    <r>
      <rPr>
        <sz val="11"/>
        <rFont val="Calibri"/>
        <family val="2"/>
        <charset val="1"/>
      </rPr>
      <t xml:space="preserve"> Landwade</t>
    </r>
  </si>
  <si>
    <t>ExningStMartin</t>
  </si>
  <si>
    <t>FelixstoweChristchurch</t>
  </si>
  <si>
    <t>Felixstowe St John the Baptist with St Edmund</t>
  </si>
  <si>
    <t>FelixStJohn</t>
  </si>
  <si>
    <t>Felixstowe St Peter &amp; St Paul with St Andrew &amp; St Nicholas</t>
  </si>
  <si>
    <t>FelixStPeterandPaul</t>
  </si>
  <si>
    <r>
      <rPr>
        <sz val="11"/>
        <rFont val="Calibri"/>
        <family val="2"/>
        <charset val="1"/>
      </rPr>
      <t xml:space="preserve">Framlingham </t>
    </r>
    <r>
      <rPr>
        <i/>
        <sz val="11"/>
        <rFont val="Calibri"/>
        <family val="2"/>
        <charset val="1"/>
      </rPr>
      <t>w</t>
    </r>
    <r>
      <rPr>
        <sz val="11"/>
        <rFont val="Calibri"/>
        <family val="2"/>
        <charset val="1"/>
      </rPr>
      <t xml:space="preserve"> Saxtead</t>
    </r>
  </si>
  <si>
    <t>GlemValley</t>
  </si>
  <si>
    <t>GreatBartonandThurston</t>
  </si>
  <si>
    <t>GreatCornard</t>
  </si>
  <si>
    <t>Combs &amp; Finborough Benefice</t>
  </si>
  <si>
    <t>GreatFinbowithetc</t>
  </si>
  <si>
    <r>
      <rPr>
        <sz val="11"/>
        <rFont val="Calibri"/>
        <family val="2"/>
        <charset val="1"/>
      </rPr>
      <t xml:space="preserve">Haughley </t>
    </r>
    <r>
      <rPr>
        <i/>
        <sz val="11"/>
        <rFont val="Calibri"/>
        <family val="2"/>
        <charset val="1"/>
      </rPr>
      <t>w</t>
    </r>
    <r>
      <rPr>
        <sz val="11"/>
        <rFont val="Calibri"/>
        <family val="2"/>
        <charset val="1"/>
      </rPr>
      <t xml:space="preserve"> Wetherden &amp; Stowupland</t>
    </r>
  </si>
  <si>
    <t>HaughleywithWetherdenetc</t>
  </si>
  <si>
    <r>
      <rPr>
        <sz val="11"/>
        <rFont val="Calibri"/>
        <family val="2"/>
        <charset val="1"/>
      </rPr>
      <t xml:space="preserve">Haverhill </t>
    </r>
    <r>
      <rPr>
        <i/>
        <sz val="11"/>
        <rFont val="Calibri"/>
        <family val="2"/>
        <charset val="1"/>
      </rPr>
      <t>w</t>
    </r>
    <r>
      <rPr>
        <sz val="11"/>
        <rFont val="Calibri"/>
        <family val="2"/>
        <charset val="1"/>
      </rPr>
      <t xml:space="preserve"> Withersfield</t>
    </r>
  </si>
  <si>
    <t>HaveWithersfield</t>
  </si>
  <si>
    <t>HighamHoltonetc</t>
  </si>
  <si>
    <t>HundredRiver</t>
  </si>
  <si>
    <t>IpsAllHallows</t>
  </si>
  <si>
    <t>MissionIpsEast</t>
  </si>
  <si>
    <t>IpsStAugustine</t>
  </si>
  <si>
    <t>IpsStBart</t>
  </si>
  <si>
    <t>IpsStFran</t>
  </si>
  <si>
    <t>IpswichStHelenetc</t>
  </si>
  <si>
    <t>IpswichStMargaret</t>
  </si>
  <si>
    <t>IpsStMaryleTower</t>
  </si>
  <si>
    <t>IpsStMaryatElms</t>
  </si>
  <si>
    <t>Ipswich St Matthew with Triangle and All Saints</t>
  </si>
  <si>
    <t>IpsStMattTriangleAS</t>
  </si>
  <si>
    <t>IpsStThomas</t>
  </si>
  <si>
    <r>
      <rPr>
        <sz val="11"/>
        <rFont val="Calibri"/>
        <family val="2"/>
        <charset val="1"/>
      </rPr>
      <t xml:space="preserve">Lavenham </t>
    </r>
    <r>
      <rPr>
        <i/>
        <sz val="11"/>
        <rFont val="Calibri"/>
        <family val="2"/>
        <charset val="1"/>
      </rPr>
      <t>w</t>
    </r>
    <r>
      <rPr>
        <sz val="11"/>
        <rFont val="Calibri"/>
        <family val="2"/>
        <charset val="1"/>
      </rPr>
      <t xml:space="preserve"> Preston</t>
    </r>
  </si>
  <si>
    <r>
      <rPr>
        <sz val="11"/>
        <rFont val="Calibri"/>
        <family val="2"/>
        <charset val="1"/>
      </rPr>
      <t xml:space="preserve">Martlesham </t>
    </r>
    <r>
      <rPr>
        <i/>
        <sz val="11"/>
        <rFont val="Calibri"/>
        <family val="2"/>
        <charset val="1"/>
      </rPr>
      <t>w</t>
    </r>
    <r>
      <rPr>
        <sz val="11"/>
        <rFont val="Calibri"/>
        <family val="2"/>
        <charset val="1"/>
      </rPr>
      <t xml:space="preserve"> Brightwell</t>
    </r>
  </si>
  <si>
    <t>MartBrightwell</t>
  </si>
  <si>
    <t>MeltUfford</t>
  </si>
  <si>
    <t>ForestHeath</t>
  </si>
  <si>
    <r>
      <rPr>
        <sz val="11"/>
        <rFont val="Calibri"/>
        <family val="2"/>
        <charset val="1"/>
      </rPr>
      <t xml:space="preserve">Monks Eleigh </t>
    </r>
    <r>
      <rPr>
        <i/>
        <sz val="11"/>
        <rFont val="Calibri"/>
        <family val="2"/>
        <charset val="1"/>
      </rPr>
      <t>w</t>
    </r>
    <r>
      <rPr>
        <sz val="11"/>
        <rFont val="Calibri"/>
        <family val="2"/>
        <charset val="1"/>
      </rPr>
      <t xml:space="preserve"> Chelsworth &amp; Brent Eleigh </t>
    </r>
    <r>
      <rPr>
        <i/>
        <sz val="11"/>
        <rFont val="Calibri"/>
        <family val="2"/>
        <charset val="1"/>
      </rPr>
      <t>w</t>
    </r>
    <r>
      <rPr>
        <sz val="11"/>
        <rFont val="Calibri"/>
        <family val="2"/>
        <charset val="1"/>
      </rPr>
      <t xml:space="preserve"> Milden &amp; Kettlebaston</t>
    </r>
  </si>
  <si>
    <t>MonksEleighwChelsworthetc</t>
  </si>
  <si>
    <t>NeedhamMarketwithBadley</t>
  </si>
  <si>
    <t>Newmarket_All_Saints</t>
  </si>
  <si>
    <t>NewmarketStMary</t>
  </si>
  <si>
    <t>NorthHartismere</t>
  </si>
  <si>
    <r>
      <rPr>
        <sz val="11"/>
        <rFont val="Calibri"/>
        <family val="2"/>
        <charset val="1"/>
      </rPr>
      <t xml:space="preserve">Rattlesden </t>
    </r>
    <r>
      <rPr>
        <i/>
        <sz val="11"/>
        <rFont val="Calibri"/>
        <family val="2"/>
        <charset val="1"/>
      </rPr>
      <t>w</t>
    </r>
    <r>
      <rPr>
        <sz val="11"/>
        <rFont val="Calibri"/>
        <family val="2"/>
        <charset val="1"/>
      </rPr>
      <t xml:space="preserve"> Thorpe Morieux, Brettenham &amp; Hitcham</t>
    </r>
  </si>
  <si>
    <t>RattlesdenThorpeetc</t>
  </si>
  <si>
    <t>Redgravecum</t>
  </si>
  <si>
    <r>
      <rPr>
        <sz val="11"/>
        <rFont val="Calibri"/>
        <family val="2"/>
        <charset val="1"/>
      </rPr>
      <t xml:space="preserve">Rougham, Beyton </t>
    </r>
    <r>
      <rPr>
        <i/>
        <sz val="11"/>
        <rFont val="Calibri"/>
        <family val="2"/>
        <charset val="1"/>
      </rPr>
      <t>w</t>
    </r>
    <r>
      <rPr>
        <sz val="11"/>
        <rFont val="Calibri"/>
        <family val="2"/>
        <charset val="1"/>
      </rPr>
      <t xml:space="preserve"> Hessett &amp; Rushbrooke</t>
    </r>
  </si>
  <si>
    <t>RoughamBeytonetc</t>
  </si>
  <si>
    <t>Rushmere</t>
  </si>
  <si>
    <r>
      <rPr>
        <sz val="11"/>
        <rFont val="Calibri"/>
        <family val="2"/>
        <charset val="1"/>
      </rPr>
      <t xml:space="preserve">Santon Downham </t>
    </r>
    <r>
      <rPr>
        <i/>
        <sz val="11"/>
        <rFont val="Calibri"/>
        <family val="2"/>
        <charset val="1"/>
      </rPr>
      <t>w</t>
    </r>
    <r>
      <rPr>
        <sz val="11"/>
        <rFont val="Calibri"/>
        <family val="2"/>
        <charset val="1"/>
      </rPr>
      <t xml:space="preserve"> Elveden &amp; Lakenheath</t>
    </r>
  </si>
  <si>
    <t>SantonDownhametc</t>
  </si>
  <si>
    <t>Saxmundham w Kelsale-cum-Carlton</t>
  </si>
  <si>
    <t>SaxKelsalecumCarlton</t>
  </si>
  <si>
    <t>SouthBosmereEight</t>
  </si>
  <si>
    <t>SouthHartismere</t>
  </si>
  <si>
    <t>IpswichStoke</t>
  </si>
  <si>
    <r>
      <rPr>
        <sz val="11"/>
        <rFont val="Calibri"/>
        <family val="2"/>
        <charset val="1"/>
      </rPr>
      <t xml:space="preserve">Stoke-by-Nayland </t>
    </r>
    <r>
      <rPr>
        <i/>
        <sz val="11"/>
        <rFont val="Calibri"/>
        <family val="2"/>
        <charset val="1"/>
      </rPr>
      <t>w</t>
    </r>
    <r>
      <rPr>
        <sz val="11"/>
        <rFont val="Calibri"/>
        <family val="2"/>
        <charset val="1"/>
      </rPr>
      <t xml:space="preserve"> Leavenheath &amp; Polstead combined </t>
    </r>
    <r>
      <rPr>
        <i/>
        <sz val="11"/>
        <rFont val="Calibri"/>
        <family val="2"/>
        <charset val="1"/>
      </rPr>
      <t>w</t>
    </r>
    <r>
      <rPr>
        <sz val="11"/>
        <rFont val="Calibri"/>
        <family val="2"/>
        <charset val="1"/>
      </rPr>
      <t xml:space="preserve"> Nayland </t>
    </r>
    <r>
      <rPr>
        <i/>
        <sz val="11"/>
        <rFont val="Calibri"/>
        <family val="2"/>
        <charset val="1"/>
      </rPr>
      <t>w</t>
    </r>
    <r>
      <rPr>
        <sz val="11"/>
        <rFont val="Calibri"/>
        <family val="2"/>
        <charset val="1"/>
      </rPr>
      <t xml:space="preserve"> Wissington</t>
    </r>
  </si>
  <si>
    <t>StokebyNaylandetc</t>
  </si>
  <si>
    <t>StourheadBenefice</t>
  </si>
  <si>
    <t>SudburyAllSaintswithetc</t>
  </si>
  <si>
    <t>AthelingtonDenhametc</t>
  </si>
  <si>
    <t>BadwellandWalsham</t>
  </si>
  <si>
    <t>Bansfield</t>
  </si>
  <si>
    <t>BarrowBenefice</t>
  </si>
  <si>
    <t>Carlford</t>
  </si>
  <si>
    <t>Chadbrook</t>
  </si>
  <si>
    <t>Claydon</t>
  </si>
  <si>
    <t>DebenhamandHelmingham</t>
  </si>
  <si>
    <t>FourRivers</t>
  </si>
  <si>
    <t>MidLoes</t>
  </si>
  <si>
    <t>PakenhamwNortonetc</t>
  </si>
  <si>
    <t>Sancroft</t>
  </si>
  <si>
    <t>SoleBay</t>
  </si>
  <si>
    <t>SuffolkHeights</t>
  </si>
  <si>
    <t>StourValley</t>
  </si>
  <si>
    <t>WrenthamCovehitheetc</t>
  </si>
  <si>
    <t>ColneysRuralBene</t>
  </si>
  <si>
    <t>NorthBuryLarkValley</t>
  </si>
  <si>
    <t>NorthSamford</t>
  </si>
  <si>
    <t>TheSaints</t>
  </si>
  <si>
    <t>TheShoreline</t>
  </si>
  <si>
    <t>TwoRivers</t>
  </si>
  <si>
    <t>TheYoxmere</t>
  </si>
  <si>
    <t>UpperAlde</t>
  </si>
  <si>
    <t>WaltTrimley</t>
  </si>
  <si>
    <t>Westerfield &amp; Tuddenham St Martin w Witnesham</t>
  </si>
  <si>
    <t>WTandWBenefice</t>
  </si>
  <si>
    <t>Whitton w Thurleston &amp; Akenham</t>
  </si>
  <si>
    <t>Wickham Market w Pettistree</t>
  </si>
  <si>
    <t>WickhamMarket</t>
  </si>
  <si>
    <t>WilfordPeninsula</t>
  </si>
  <si>
    <t>WoodStJohn</t>
  </si>
  <si>
    <t>Woodbridge St Mary the Virgin &amp; Gt Bealings</t>
  </si>
  <si>
    <t>WoodStMary</t>
  </si>
  <si>
    <t>Woolpit with Drinkstone</t>
  </si>
  <si>
    <t>WoolDrinkstone</t>
  </si>
  <si>
    <t>IpswichStPeter</t>
  </si>
  <si>
    <t>S0433</t>
  </si>
  <si>
    <t>Exning w the Chapel of Landwade</t>
  </si>
  <si>
    <t>Eye w Braiseworth</t>
  </si>
  <si>
    <t>S2506</t>
  </si>
  <si>
    <t>S2253</t>
  </si>
  <si>
    <t>Heveningham</t>
  </si>
  <si>
    <t>NON-EXISTANT?</t>
  </si>
  <si>
    <t>The Benefice of Stanton etc...</t>
  </si>
  <si>
    <t>Sudbury All Saints &amp; St Gregory</t>
  </si>
  <si>
    <t>NON-EXISTANT</t>
  </si>
  <si>
    <t>Sudbury All Saints w Ballingdon &amp; Brunden</t>
  </si>
  <si>
    <t>REMOVED</t>
  </si>
  <si>
    <t>REPLACED St CLEM w St LUKE ... Sam S Code</t>
  </si>
  <si>
    <t>GONE</t>
  </si>
  <si>
    <t>ConstableCountry</t>
  </si>
  <si>
    <t>Barsham w Shipmeadow</t>
  </si>
  <si>
    <t>Constable Country Benefice</t>
  </si>
  <si>
    <t>(Mission Ipswch East)</t>
  </si>
  <si>
    <t>Tuddenham w Cavenham, Red Lodge</t>
  </si>
  <si>
    <t>Ipswich St Helen, Holy Trinity, &amp; St Clem w St Luke</t>
  </si>
  <si>
    <t>Ipswich St Clem w Lukes</t>
  </si>
  <si>
    <t>Ipswich St Clements w Luke</t>
  </si>
  <si>
    <t>Wangford, Sotherton &amp; Uggeshall</t>
  </si>
  <si>
    <t>Beccles St Michael &amp; St Luke</t>
  </si>
  <si>
    <t>Ipswich Mission East</t>
  </si>
  <si>
    <t>S1657</t>
  </si>
  <si>
    <t>Ipswich St Andrew x</t>
  </si>
  <si>
    <t>Ipswich St John x</t>
  </si>
  <si>
    <r>
      <t>Total Fees payable to PCC (A2+B+C)</t>
    </r>
    <r>
      <rPr>
        <b/>
        <sz val="14"/>
        <color rgb="FFFF0000"/>
        <rFont val="Calibri"/>
        <family val="2"/>
        <charset val="1"/>
      </rPr>
      <t xml:space="preserve"> </t>
    </r>
    <r>
      <rPr>
        <b/>
        <sz val="12"/>
        <color rgb="FFFF0000"/>
        <rFont val="Calibri"/>
        <family val="2"/>
      </rPr>
      <t xml:space="preserve">Less travel if PTO/PTO SSM Officiated </t>
    </r>
  </si>
  <si>
    <t>Beccles, Worlingham w Barnby &amp; North Cove</t>
  </si>
  <si>
    <t>Lark Valley (was Culford, Flempton w Hen'gve, Fornhams All Sts/St Martin, Lackf'd &amp; Tmw'th)</t>
  </si>
  <si>
    <t>S2574</t>
  </si>
  <si>
    <t>West Stow</t>
  </si>
  <si>
    <t>Under 18</t>
  </si>
  <si>
    <t>Please indicate here if 'standalone' thanksgiving / memorial' service...</t>
  </si>
  <si>
    <t>FD Address</t>
  </si>
  <si>
    <r>
      <t>FD Post Code (</t>
    </r>
    <r>
      <rPr>
        <b/>
        <sz val="11"/>
        <color rgb="FFFF0000"/>
        <rFont val="Calibri"/>
        <family val="2"/>
      </rPr>
      <t>essential</t>
    </r>
    <r>
      <rPr>
        <b/>
        <sz val="11"/>
        <color rgb="FF000000"/>
        <rFont val="Calibri"/>
        <family val="2"/>
        <charset val="1"/>
      </rPr>
      <t>)</t>
    </r>
  </si>
  <si>
    <t>Please type 
in all details</t>
  </si>
  <si>
    <t>-769979</t>
  </si>
  <si>
    <t>Athelington, Denham, Horham, Hoxne, Redlingfield, Syleham &amp; Wingfield</t>
  </si>
  <si>
    <t>Badwell &amp; Walsham</t>
  </si>
  <si>
    <t>Coddenham and Creetings</t>
  </si>
  <si>
    <t>Debenham and Helmingham</t>
  </si>
  <si>
    <t>Four Rivers</t>
  </si>
  <si>
    <t>Mid Loes</t>
  </si>
  <si>
    <t>Pakenham w Norton, Tostock, Great Ashfield, Hunston &amp; Stowlangtoft</t>
  </si>
  <si>
    <t>Sole Bay</t>
  </si>
  <si>
    <t>Suffolk Heights</t>
  </si>
  <si>
    <t>Wrentham, Covehithe w Benacre, Henstead w Huiver &amp; Frostenden</t>
  </si>
  <si>
    <t>(was Sudbury All Saints &amp; St Gregory)</t>
  </si>
  <si>
    <r>
      <t xml:space="preserve">Memorial/Thanksgiving in church. </t>
    </r>
    <r>
      <rPr>
        <b/>
        <u/>
        <sz val="11"/>
        <color rgb="FFFF0000"/>
        <rFont val="Calibri"/>
        <family val="2"/>
      </rPr>
      <t>ONLY</t>
    </r>
    <r>
      <rPr>
        <b/>
        <sz val="11"/>
        <color rgb="FFFF0000"/>
        <rFont val="Calibri"/>
        <family val="2"/>
      </rPr>
      <t xml:space="preserve"> SELECT IF nothing else occurs on same day</t>
    </r>
  </si>
  <si>
    <t>he Stour Valley</t>
  </si>
  <si>
    <t>Stour Valley</t>
  </si>
  <si>
    <t>Stourhead</t>
  </si>
  <si>
    <t>Lark Valley &amp; North Bury</t>
  </si>
  <si>
    <t>North Bury &amp; Lark Valley</t>
  </si>
  <si>
    <t>North Samford Benefice</t>
  </si>
  <si>
    <t>North Samford</t>
  </si>
  <si>
    <t>Orwell &amp; Deben (Rural)</t>
  </si>
  <si>
    <t>Shoreline Benefice</t>
  </si>
  <si>
    <t>Shoreline</t>
  </si>
  <si>
    <t>Two Rivers</t>
  </si>
  <si>
    <t>Yoxmere</t>
  </si>
  <si>
    <t>Search</t>
  </si>
  <si>
    <t>Date of Funeral 2026</t>
  </si>
  <si>
    <t>Parochial Fees: 2026</t>
  </si>
  <si>
    <t>Please note, new fees as from 1st January 2026</t>
  </si>
  <si>
    <r>
      <t xml:space="preserve">NEW FD:  </t>
    </r>
    <r>
      <rPr>
        <b/>
        <sz val="11"/>
        <color rgb="FFFF0000"/>
        <rFont val="Calibri"/>
        <family val="2"/>
      </rPr>
      <t>If so type Yes</t>
    </r>
  </si>
  <si>
    <r>
      <rPr>
        <sz val="11"/>
        <color rgb="FFFF0000"/>
        <rFont val="Wingdings"/>
        <charset val="2"/>
      </rPr>
      <t>ß</t>
    </r>
    <r>
      <rPr>
        <sz val="11"/>
        <color rgb="FFFF0000"/>
        <rFont val="Calibri"/>
        <family val="2"/>
      </rPr>
      <t xml:space="preserve"> Ty</t>
    </r>
    <r>
      <rPr>
        <sz val="11"/>
        <color rgb="FFFF0000"/>
        <rFont val="Calibri"/>
        <family val="2"/>
        <charset val="1"/>
      </rPr>
      <t xml:space="preserve">pe PCC name </t>
    </r>
    <r>
      <rPr>
        <b/>
        <sz val="11"/>
        <color rgb="FFFF0000"/>
        <rFont val="Calibri"/>
        <family val="2"/>
      </rPr>
      <t>in full</t>
    </r>
    <r>
      <rPr>
        <sz val="11"/>
        <color rgb="FFFF0000"/>
        <rFont val="Calibri"/>
        <family val="2"/>
        <charset val="2"/>
      </rPr>
      <t xml:space="preserve"> (Benefice not required)</t>
    </r>
  </si>
  <si>
    <t>Parish (in full)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</si>
</sst>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&quot;, &quot;mmmm\ dd&quot;, &quot;yyyy"/>
    <numFmt numFmtId="165" formatCode="\£#,##0.00"/>
    <numFmt numFmtId="166" formatCode="_-* #,##0.00_-;\-* #,##0.00_-;_-* \-??_-;_-@_-"/>
  </numFmts>
  <fonts count="51"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sz val="11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0"/>
      <color rgb="FFFF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1"/>
      <color rgb="FF000000"/>
      <name val="Tahoma"/>
      <family val="2"/>
      <charset val="1"/>
    </font>
    <font>
      <i/>
      <sz val="11"/>
      <color rgb="FFFF0000"/>
      <name val="Calibri"/>
      <family val="2"/>
      <charset val="1"/>
    </font>
    <font>
      <sz val="8"/>
      <color rgb="FFFF0000"/>
      <name val="Calibri"/>
      <family val="2"/>
      <charset val="1"/>
    </font>
    <font>
      <b/>
      <sz val="14"/>
      <color rgb="FFFF0000"/>
      <name val="Calibri"/>
      <family val="2"/>
      <charset val="1"/>
    </font>
    <font>
      <sz val="14"/>
      <color rgb="FFFF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Tahoma"/>
      <family val="2"/>
      <charset val="1"/>
    </font>
    <font>
      <b/>
      <sz val="11"/>
      <color rgb="FF7030A0"/>
      <name val="Calibri"/>
      <family val="2"/>
      <charset val="1"/>
    </font>
    <font>
      <b/>
      <i/>
      <sz val="11"/>
      <color rgb="FF7030A0"/>
      <name val="Calibri"/>
      <family val="2"/>
      <charset val="1"/>
    </font>
    <font>
      <b/>
      <sz val="11"/>
      <color rgb="FF548235"/>
      <name val="Calibri"/>
      <family val="2"/>
      <charset val="1"/>
    </font>
    <font>
      <b/>
      <i/>
      <sz val="11"/>
      <color rgb="FF548235"/>
      <name val="Calibri"/>
      <family val="2"/>
      <charset val="1"/>
    </font>
    <font>
      <b/>
      <sz val="11"/>
      <color rgb="FFC00000"/>
      <name val="Calibri"/>
      <family val="2"/>
      <charset val="1"/>
    </font>
    <font>
      <b/>
      <i/>
      <sz val="11"/>
      <color rgb="FFC00000"/>
      <name val="Calibri"/>
      <family val="2"/>
      <charset val="1"/>
    </font>
    <font>
      <i/>
      <sz val="11"/>
      <name val="Calibri"/>
      <family val="2"/>
      <charset val="1"/>
    </font>
    <font>
      <sz val="11"/>
      <color rgb="FF7030A0"/>
      <name val="Calibri"/>
      <family val="2"/>
      <charset val="1"/>
    </font>
    <font>
      <i/>
      <sz val="11"/>
      <color rgb="FF7030A0"/>
      <name val="Calibri"/>
      <family val="2"/>
      <charset val="1"/>
    </font>
    <font>
      <sz val="11"/>
      <color rgb="FF548235"/>
      <name val="Calibri"/>
      <family val="2"/>
      <charset val="1"/>
    </font>
    <font>
      <i/>
      <sz val="11"/>
      <color rgb="FF548235"/>
      <name val="Calibri"/>
      <family val="2"/>
      <charset val="1"/>
    </font>
    <font>
      <sz val="11"/>
      <color rgb="FFC00000"/>
      <name val="Calibri"/>
      <family val="2"/>
      <charset val="1"/>
    </font>
    <font>
      <i/>
      <sz val="11"/>
      <color rgb="FFC00000"/>
      <name val="Calibri"/>
      <family val="2"/>
      <charset val="1"/>
    </font>
    <font>
      <sz val="11"/>
      <color theme="0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rgb="FF548235"/>
      <name val="Calibri"/>
      <family val="2"/>
    </font>
    <font>
      <sz val="14"/>
      <color theme="0" tint="-0.34998626667073579"/>
      <name val="Calibri"/>
      <family val="2"/>
      <charset val="1"/>
    </font>
    <font>
      <b/>
      <i/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2"/>
      <color rgb="FFFF0000"/>
      <name val="Calibri"/>
      <family val="2"/>
    </font>
    <font>
      <b/>
      <sz val="11"/>
      <color rgb="FFFF0000"/>
      <name val="Calibri"/>
      <family val="2"/>
    </font>
    <font>
      <sz val="14"/>
      <color theme="0"/>
      <name val="Calibri"/>
      <family val="2"/>
    </font>
    <font>
      <sz val="11"/>
      <color rgb="FF000000"/>
      <name val="Calibri"/>
      <family val="2"/>
    </font>
    <font>
      <b/>
      <sz val="10"/>
      <color rgb="FFFF0000"/>
      <name val="Calibri"/>
      <family val="2"/>
    </font>
    <font>
      <b/>
      <u/>
      <sz val="11"/>
      <color rgb="FFFF0000"/>
      <name val="Calibri"/>
      <family val="2"/>
    </font>
    <font>
      <b/>
      <sz val="10.5"/>
      <color rgb="FF000000"/>
      <name val="Calibri"/>
      <family val="2"/>
    </font>
    <font>
      <sz val="11"/>
      <color theme="1"/>
      <name val="Tahoma"/>
      <family val="2"/>
    </font>
    <font>
      <sz val="11"/>
      <color rgb="FF000000"/>
      <name val="Tahoma"/>
      <family val="2"/>
    </font>
    <font>
      <sz val="11"/>
      <color rgb="FFFF0000"/>
      <name val="Tahoma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  <charset val="2"/>
    </font>
    <font>
      <sz val="11"/>
      <color rgb="FFFF0000"/>
      <name val="Wingdings"/>
      <charset val="2"/>
    </font>
    <font>
      <sz val="11"/>
      <color rgb="FFFF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D9D9D9"/>
        <bgColor rgb="FFD6DCE5"/>
      </patternFill>
    </fill>
    <fill>
      <patternFill patternType="solid">
        <fgColor rgb="FFFFFFFF"/>
        <bgColor rgb="FFFFFFCC"/>
      </patternFill>
    </fill>
    <fill>
      <patternFill patternType="solid">
        <fgColor rgb="FF4472C4"/>
        <bgColor rgb="FF666699"/>
      </patternFill>
    </fill>
    <fill>
      <patternFill patternType="solid">
        <fgColor rgb="FFFFFF00"/>
        <bgColor rgb="FFFFFF00"/>
      </patternFill>
    </fill>
    <fill>
      <patternFill patternType="solid">
        <fgColor rgb="FFDAE3F3"/>
        <bgColor rgb="FFDEEBF7"/>
      </patternFill>
    </fill>
    <fill>
      <patternFill patternType="solid">
        <fgColor rgb="FFD6DCE5"/>
        <bgColor rgb="FFD9D9D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0ED83"/>
        <bgColor rgb="FF00FF00"/>
      </patternFill>
    </fill>
    <fill>
      <patternFill patternType="solid">
        <fgColor rgb="FFF0ED83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FFFF00"/>
      </patternFill>
    </fill>
    <fill>
      <patternFill patternType="solid">
        <fgColor rgb="FFFBF0AF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8FAADC"/>
      </left>
      <right/>
      <top style="thin">
        <color rgb="FF8FAADC"/>
      </top>
      <bottom/>
      <diagonal/>
    </border>
    <border>
      <left/>
      <right style="thin">
        <color rgb="FF8FAADC"/>
      </right>
      <top style="thin">
        <color rgb="FF8FAADC"/>
      </top>
      <bottom/>
      <diagonal/>
    </border>
    <border diagonalUp="1">
      <left/>
      <right/>
      <top/>
      <bottom/>
      <diagonal style="thin">
        <color auto="1"/>
      </diagonal>
    </border>
    <border>
      <left style="thin">
        <color rgb="FF8FAADC"/>
      </left>
      <right/>
      <top style="thin">
        <color rgb="FF8FAADC"/>
      </top>
      <bottom style="thin">
        <color rgb="FF8FAADC"/>
      </bottom>
      <diagonal/>
    </border>
    <border>
      <left/>
      <right style="thin">
        <color rgb="FF8FAADC"/>
      </right>
      <top style="thin">
        <color rgb="FF8FAADC"/>
      </top>
      <bottom style="thin">
        <color rgb="FF8FAADC"/>
      </bottom>
      <diagonal/>
    </border>
    <border>
      <left/>
      <right style="thin">
        <color rgb="FF8FAADC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87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164" fontId="6" fillId="0" borderId="4" xfId="0" applyNumberFormat="1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2" fontId="0" fillId="0" borderId="0" xfId="0" applyNumberFormat="1"/>
    <xf numFmtId="2" fontId="4" fillId="0" borderId="0" xfId="0" applyNumberFormat="1" applyFont="1"/>
    <xf numFmtId="2" fontId="0" fillId="0" borderId="0" xfId="0" applyNumberFormat="1" applyAlignment="1">
      <alignment horizontal="center"/>
    </xf>
    <xf numFmtId="2" fontId="2" fillId="0" borderId="0" xfId="0" applyNumberFormat="1" applyFont="1"/>
    <xf numFmtId="2" fontId="16" fillId="0" borderId="0" xfId="0" applyNumberFormat="1" applyFont="1"/>
    <xf numFmtId="166" fontId="0" fillId="0" borderId="0" xfId="0" applyNumberFormat="1"/>
    <xf numFmtId="166" fontId="4" fillId="0" borderId="0" xfId="0" applyNumberFormat="1" applyFont="1"/>
    <xf numFmtId="2" fontId="6" fillId="0" borderId="0" xfId="0" applyNumberFormat="1" applyFont="1"/>
    <xf numFmtId="2" fontId="6" fillId="0" borderId="0" xfId="0" applyNumberFormat="1" applyFont="1" applyAlignment="1">
      <alignment horizontal="right"/>
    </xf>
    <xf numFmtId="0" fontId="11" fillId="0" borderId="0" xfId="0" applyFont="1"/>
    <xf numFmtId="0" fontId="17" fillId="0" borderId="0" xfId="2" applyFont="1"/>
    <xf numFmtId="0" fontId="7" fillId="4" borderId="13" xfId="0" applyFont="1" applyFill="1" applyBorder="1"/>
    <xf numFmtId="0" fontId="7" fillId="4" borderId="14" xfId="0" applyFont="1" applyFill="1" applyBorder="1"/>
    <xf numFmtId="0" fontId="2" fillId="6" borderId="13" xfId="0" applyFont="1" applyFill="1" applyBorder="1"/>
    <xf numFmtId="0" fontId="0" fillId="6" borderId="14" xfId="0" applyFill="1" applyBorder="1"/>
    <xf numFmtId="0" fontId="2" fillId="0" borderId="13" xfId="0" applyFont="1" applyBorder="1"/>
    <xf numFmtId="0" fontId="0" fillId="0" borderId="14" xfId="0" applyBorder="1"/>
    <xf numFmtId="0" fontId="25" fillId="0" borderId="0" xfId="0" applyFont="1"/>
    <xf numFmtId="0" fontId="27" fillId="0" borderId="0" xfId="0" applyFont="1"/>
    <xf numFmtId="0" fontId="29" fillId="0" borderId="0" xfId="0" applyFont="1"/>
    <xf numFmtId="0" fontId="0" fillId="5" borderId="0" xfId="0" applyFill="1"/>
    <xf numFmtId="0" fontId="17" fillId="7" borderId="0" xfId="2" applyFont="1" applyFill="1"/>
    <xf numFmtId="0" fontId="2" fillId="5" borderId="13" xfId="0" applyFont="1" applyFill="1" applyBorder="1"/>
    <xf numFmtId="0" fontId="2" fillId="6" borderId="16" xfId="0" applyFont="1" applyFill="1" applyBorder="1"/>
    <xf numFmtId="0" fontId="0" fillId="6" borderId="17" xfId="0" applyFill="1" applyBorder="1"/>
    <xf numFmtId="0" fontId="31" fillId="0" borderId="0" xfId="0" applyFont="1"/>
    <xf numFmtId="0" fontId="22" fillId="0" borderId="0" xfId="0" applyFont="1"/>
    <xf numFmtId="0" fontId="16" fillId="8" borderId="15" xfId="0" applyFont="1" applyFill="1" applyBorder="1"/>
    <xf numFmtId="0" fontId="2" fillId="8" borderId="15" xfId="0" applyFont="1" applyFill="1" applyBorder="1"/>
    <xf numFmtId="0" fontId="18" fillId="0" borderId="0" xfId="0" applyFont="1"/>
    <xf numFmtId="0" fontId="20" fillId="0" borderId="0" xfId="0" applyFont="1"/>
    <xf numFmtId="0" fontId="16" fillId="9" borderId="15" xfId="0" applyFont="1" applyFill="1" applyBorder="1"/>
    <xf numFmtId="0" fontId="2" fillId="9" borderId="15" xfId="0" applyFont="1" applyFill="1" applyBorder="1"/>
    <xf numFmtId="0" fontId="2" fillId="9" borderId="0" xfId="0" applyFont="1" applyFill="1"/>
    <xf numFmtId="0" fontId="0" fillId="9" borderId="0" xfId="0" applyFill="1"/>
    <xf numFmtId="0" fontId="27" fillId="10" borderId="0" xfId="0" applyFont="1" applyFill="1"/>
    <xf numFmtId="0" fontId="0" fillId="11" borderId="0" xfId="0" applyFill="1"/>
    <xf numFmtId="0" fontId="20" fillId="11" borderId="0" xfId="0" applyFont="1" applyFill="1"/>
    <xf numFmtId="0" fontId="27" fillId="11" borderId="0" xfId="0" applyFont="1" applyFill="1"/>
    <xf numFmtId="0" fontId="29" fillId="12" borderId="15" xfId="0" applyFont="1" applyFill="1" applyBorder="1"/>
    <xf numFmtId="0" fontId="29" fillId="13" borderId="15" xfId="0" applyFont="1" applyFill="1" applyBorder="1"/>
    <xf numFmtId="0" fontId="6" fillId="0" borderId="0" xfId="0" applyFont="1" applyAlignment="1">
      <alignment horizontal="center"/>
    </xf>
    <xf numFmtId="0" fontId="33" fillId="0" borderId="0" xfId="0" applyFont="1"/>
    <xf numFmtId="0" fontId="34" fillId="0" borderId="0" xfId="0" applyFont="1" applyAlignment="1">
      <alignment horizontal="left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5" fillId="0" borderId="1" xfId="0" applyFont="1" applyBorder="1" applyAlignment="1">
      <alignment vertical="center" wrapText="1"/>
    </xf>
    <xf numFmtId="0" fontId="39" fillId="0" borderId="0" xfId="0" quotePrefix="1" applyFont="1" applyAlignment="1">
      <alignment horizontal="left"/>
    </xf>
    <xf numFmtId="0" fontId="0" fillId="0" borderId="18" xfId="0" applyBorder="1"/>
    <xf numFmtId="0" fontId="4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/>
    </xf>
    <xf numFmtId="165" fontId="5" fillId="2" borderId="7" xfId="0" applyNumberFormat="1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4" fillId="14" borderId="0" xfId="0" applyFont="1" applyFill="1"/>
    <xf numFmtId="0" fontId="0" fillId="0" borderId="13" xfId="0" applyBorder="1"/>
    <xf numFmtId="0" fontId="2" fillId="0" borderId="0" xfId="0" applyFont="1"/>
    <xf numFmtId="0" fontId="38" fillId="0" borderId="4" xfId="0" applyFont="1" applyBorder="1" applyAlignment="1" applyProtection="1">
      <alignment horizontal="center" vertical="center"/>
      <protection locked="0"/>
    </xf>
    <xf numFmtId="0" fontId="43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0" fillId="16" borderId="3" xfId="0" applyFill="1" applyBorder="1" applyAlignment="1" applyProtection="1">
      <alignment vertical="center"/>
      <protection locked="0"/>
    </xf>
    <xf numFmtId="0" fontId="0" fillId="16" borderId="5" xfId="0" applyFill="1" applyBorder="1" applyAlignment="1" applyProtection="1">
      <alignment vertical="center"/>
      <protection locked="0"/>
    </xf>
    <xf numFmtId="0" fontId="0" fillId="16" borderId="12" xfId="0" applyFill="1" applyBorder="1" applyAlignment="1" applyProtection="1">
      <alignment vertical="center"/>
      <protection locked="0"/>
    </xf>
    <xf numFmtId="0" fontId="7" fillId="16" borderId="9" xfId="0" applyFont="1" applyFill="1" applyBorder="1" applyAlignment="1" applyProtection="1">
      <alignment horizontal="right" vertical="center" wrapText="1"/>
      <protection locked="0"/>
    </xf>
    <xf numFmtId="0" fontId="1" fillId="0" borderId="0" xfId="3"/>
    <xf numFmtId="0" fontId="1" fillId="0" borderId="0" xfId="3" applyAlignment="1">
      <alignment horizontal="center"/>
    </xf>
    <xf numFmtId="0" fontId="44" fillId="16" borderId="0" xfId="3" applyFont="1" applyFill="1"/>
    <xf numFmtId="0" fontId="45" fillId="16" borderId="0" xfId="0" applyFont="1" applyFill="1"/>
    <xf numFmtId="0" fontId="45" fillId="17" borderId="0" xfId="2" applyFont="1" applyFill="1"/>
    <xf numFmtId="0" fontId="45" fillId="18" borderId="0" xfId="0" applyFont="1" applyFill="1"/>
    <xf numFmtId="0" fontId="45" fillId="16" borderId="0" xfId="2" applyFont="1" applyFill="1"/>
    <xf numFmtId="0" fontId="46" fillId="16" borderId="0" xfId="0" applyFont="1" applyFill="1"/>
    <xf numFmtId="0" fontId="0" fillId="0" borderId="0" xfId="0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65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</xf>
    <xf numFmtId="0" fontId="0" fillId="16" borderId="5" xfId="0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 wrapText="1"/>
    </xf>
    <xf numFmtId="0" fontId="0" fillId="16" borderId="12" xfId="0" applyFill="1" applyBorder="1" applyAlignment="1" applyProtection="1">
      <alignment horizontal="center" vertical="center"/>
      <protection locked="0"/>
    </xf>
    <xf numFmtId="0" fontId="7" fillId="16" borderId="12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>
      <alignment vertical="center"/>
    </xf>
    <xf numFmtId="0" fontId="4" fillId="14" borderId="21" xfId="0" applyFont="1" applyFill="1" applyBorder="1" applyAlignment="1">
      <alignment vertical="center"/>
    </xf>
    <xf numFmtId="0" fontId="35" fillId="14" borderId="0" xfId="0" applyFont="1" applyFill="1" applyAlignment="1">
      <alignment vertical="center"/>
    </xf>
    <xf numFmtId="0" fontId="32" fillId="14" borderId="0" xfId="0" applyFont="1" applyFill="1" applyAlignment="1">
      <alignment horizontal="center" vertical="center"/>
    </xf>
    <xf numFmtId="0" fontId="36" fillId="14" borderId="0" xfId="0" applyFont="1" applyFill="1" applyAlignment="1">
      <alignment horizontal="center" vertical="center"/>
    </xf>
    <xf numFmtId="0" fontId="36" fillId="14" borderId="0" xfId="0" applyFont="1" applyFill="1" applyAlignment="1">
      <alignment vertical="center"/>
    </xf>
    <xf numFmtId="0" fontId="4" fillId="0" borderId="2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7" fillId="0" borderId="21" xfId="0" applyFont="1" applyBorder="1" applyAlignment="1" applyProtection="1">
      <alignment vertical="center"/>
      <protection locked="0"/>
    </xf>
    <xf numFmtId="165" fontId="5" fillId="0" borderId="0" xfId="0" applyNumberFormat="1" applyFont="1" applyAlignment="1">
      <alignment horizontal="center" vertical="center"/>
    </xf>
    <xf numFmtId="0" fontId="0" fillId="2" borderId="21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1" fillId="0" borderId="1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 applyAlignment="1" applyProtection="1">
      <alignment horizontal="left" vertical="center"/>
      <protection locked="0"/>
    </xf>
    <xf numFmtId="0" fontId="48" fillId="16" borderId="5" xfId="0" applyFont="1" applyFill="1" applyBorder="1" applyAlignment="1" applyProtection="1">
      <alignment horizontal="left" vertical="center"/>
      <protection locked="0"/>
    </xf>
    <xf numFmtId="0" fontId="6" fillId="16" borderId="5" xfId="0" applyFont="1" applyFill="1" applyBorder="1" applyAlignment="1" applyProtection="1">
      <alignment horizontal="left" vertical="center"/>
      <protection locked="0"/>
    </xf>
    <xf numFmtId="0" fontId="6" fillId="16" borderId="4" xfId="0" applyFont="1" applyFill="1" applyBorder="1" applyAlignment="1" applyProtection="1">
      <alignment horizontal="left" vertical="center"/>
      <protection locked="0"/>
    </xf>
    <xf numFmtId="0" fontId="0" fillId="19" borderId="3" xfId="0" applyFill="1" applyBorder="1" applyAlignment="1" applyProtection="1">
      <alignment horizontal="left" vertical="center"/>
      <protection locked="0"/>
    </xf>
    <xf numFmtId="0" fontId="0" fillId="19" borderId="5" xfId="0" applyFill="1" applyBorder="1" applyAlignment="1" applyProtection="1">
      <alignment horizontal="left" vertical="center"/>
      <protection locked="0"/>
    </xf>
    <xf numFmtId="0" fontId="0" fillId="19" borderId="4" xfId="0" applyFill="1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 wrapText="1"/>
    </xf>
    <xf numFmtId="49" fontId="0" fillId="0" borderId="3" xfId="0" applyNumberForma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49" fontId="40" fillId="0" borderId="3" xfId="0" applyNumberFormat="1" applyFont="1" applyBorder="1" applyAlignment="1" applyProtection="1">
      <alignment vertical="top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49" fontId="40" fillId="0" borderId="5" xfId="0" applyNumberFormat="1" applyFont="1" applyBorder="1" applyAlignment="1" applyProtection="1">
      <alignment vertical="top"/>
      <protection locked="0"/>
    </xf>
    <xf numFmtId="49" fontId="0" fillId="0" borderId="5" xfId="0" applyNumberFormat="1" applyBorder="1" applyAlignment="1" applyProtection="1">
      <alignment horizontal="left" vertical="center"/>
      <protection locked="0"/>
    </xf>
    <xf numFmtId="165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0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right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14" fillId="0" borderId="9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left" vertical="center"/>
    </xf>
  </cellXfs>
  <cellStyles count="4">
    <cellStyle name="Normal" xfId="0" builtinId="0"/>
    <cellStyle name="Normal 2" xfId="1" xr:uid="{00000000-0005-0000-0000-000006000000}"/>
    <cellStyle name="Normal 3" xfId="3" xr:uid="{7C30CF05-3C18-45AE-A293-8B107B8D2F70}"/>
    <cellStyle name="Normal_Sheet1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548235"/>
      <rgbColor rgb="FF800080"/>
      <rgbColor rgb="FF008080"/>
      <rgbColor rgb="FFD3D3D3"/>
      <rgbColor rgb="FF808080"/>
      <rgbColor rgb="FF8FAADC"/>
      <rgbColor rgb="FF7030A0"/>
      <rgbColor rgb="FFFFFFCC"/>
      <rgbColor rgb="FFDEEBF7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AE3F3"/>
      <rgbColor rgb="FFEEEEEE"/>
      <rgbColor rgb="FFFFFF99"/>
      <rgbColor rgb="FF99CCFF"/>
      <rgbColor rgb="FFFF99CC"/>
      <rgbColor rgb="FFCC99FF"/>
      <rgbColor rgb="FFD9D9D9"/>
      <rgbColor rgb="FF4472C4"/>
      <rgbColor rgb="FF33CCCC"/>
      <rgbColor rgb="FF66FF33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BF0AF"/>
      <color rgb="FFF0ED83"/>
      <color rgb="FFE9E965"/>
      <color rgb="FFF8E55A"/>
      <color rgb="FFF6CA5C"/>
      <color rgb="FFBDBDFF"/>
      <color rgb="FFAFAF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504824</xdr:colOff>
      <xdr:row>41</xdr:row>
      <xdr:rowOff>142308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3CA6C6-45FF-46C9-9F14-9CA068ED3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81624" cy="79528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1270000</xdr:colOff>
      <xdr:row>464</xdr:row>
      <xdr:rowOff>61059</xdr:rowOff>
    </xdr:from>
    <xdr:to>
      <xdr:col>8</xdr:col>
      <xdr:colOff>529423</xdr:colOff>
      <xdr:row>487</xdr:row>
      <xdr:rowOff>11557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D6AD7D-6DB5-4BE4-9127-323BAD147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73269" y="107815674"/>
          <a:ext cx="5853655" cy="5286941"/>
        </a:xfrm>
        <a:prstGeom prst="rect">
          <a:avLst/>
        </a:prstGeom>
      </xdr:spPr>
    </xdr:pic>
    <xdr:clientData/>
  </xdr:twoCellAnchor>
  <xdr:twoCellAnchor editAs="oneCell">
    <xdr:from>
      <xdr:col>3</xdr:col>
      <xdr:colOff>443493</xdr:colOff>
      <xdr:row>30</xdr:row>
      <xdr:rowOff>110873</xdr:rowOff>
    </xdr:from>
    <xdr:to>
      <xdr:col>5</xdr:col>
      <xdr:colOff>1398516</xdr:colOff>
      <xdr:row>53</xdr:row>
      <xdr:rowOff>63116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6B01D4-07D2-40C1-9FB9-929D4732B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1668" y="5704921"/>
          <a:ext cx="5857143" cy="5238095"/>
        </a:xfrm>
        <a:prstGeom prst="rect">
          <a:avLst/>
        </a:prstGeom>
      </xdr:spPr>
    </xdr:pic>
    <xdr:clientData/>
  </xdr:twoCellAnchor>
  <xdr:twoCellAnchor editAs="oneCell">
    <xdr:from>
      <xdr:col>102</xdr:col>
      <xdr:colOff>1079500</xdr:colOff>
      <xdr:row>46</xdr:row>
      <xdr:rowOff>158750</xdr:rowOff>
    </xdr:from>
    <xdr:to>
      <xdr:col>104</xdr:col>
      <xdr:colOff>2452569</xdr:colOff>
      <xdr:row>68</xdr:row>
      <xdr:rowOff>87268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1B25154-6C86-8840-9E67-0CB936F04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251250" y="9064625"/>
          <a:ext cx="5857143" cy="52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P456"/>
  <sheetViews>
    <sheetView showGridLines="0" showRowColHeaders="0" tabSelected="1" zoomScale="87" zoomScaleNormal="87" workbookViewId="0">
      <selection activeCell="Q17" sqref="Q17"/>
    </sheetView>
  </sheetViews>
  <sheetFormatPr defaultColWidth="9.1796875" defaultRowHeight="14.5"/>
  <cols>
    <col min="1" max="1" width="1.54296875" style="1" customWidth="1"/>
    <col min="2" max="2" width="25.1796875" style="1" customWidth="1"/>
    <col min="3" max="3" width="9.26953125" style="1" customWidth="1"/>
    <col min="4" max="5" width="7.1796875" style="109" customWidth="1"/>
    <col min="6" max="6" width="41.453125" style="1" customWidth="1"/>
    <col min="7" max="7" width="12.81640625" style="1" customWidth="1"/>
    <col min="8" max="8" width="14.26953125" style="109" customWidth="1"/>
    <col min="9" max="9" width="14.26953125" style="109" bestFit="1" customWidth="1"/>
    <col min="10" max="10" width="41.7265625" style="1" customWidth="1"/>
    <col min="11" max="11" width="7.7265625" style="88" hidden="1" customWidth="1"/>
    <col min="12" max="12" width="56" style="88" hidden="1" customWidth="1"/>
    <col min="13" max="13" width="12.81640625" style="88" hidden="1" customWidth="1"/>
    <col min="14" max="14" width="11.26953125" style="88" hidden="1" customWidth="1"/>
    <col min="15" max="15" width="29" style="88" hidden="1" customWidth="1"/>
    <col min="16" max="16" width="9.1796875" style="1" hidden="1" customWidth="1"/>
    <col min="17" max="17" width="9.1796875" style="1" customWidth="1"/>
    <col min="18" max="16384" width="9.1796875" style="1"/>
  </cols>
  <sheetData>
    <row r="1" spans="2:15" ht="9" customHeight="1">
      <c r="B1" s="63"/>
      <c r="C1" s="63"/>
      <c r="D1" s="96"/>
      <c r="E1" s="96"/>
      <c r="F1" s="63"/>
      <c r="G1" s="63"/>
      <c r="H1" s="96"/>
      <c r="I1" s="96"/>
      <c r="J1" s="88"/>
      <c r="L1" s="88" t="str">
        <f>IF(L2="","",L4)</f>
        <v/>
      </c>
    </row>
    <row r="2" spans="2:15" ht="20.25" customHeight="1">
      <c r="B2" s="116" t="s">
        <v>0</v>
      </c>
      <c r="C2" s="67"/>
      <c r="D2" s="110"/>
      <c r="E2" s="110"/>
      <c r="F2" s="68"/>
      <c r="G2" s="68"/>
      <c r="H2" s="103" t="s">
        <v>1</v>
      </c>
      <c r="I2" s="80"/>
      <c r="J2" s="89"/>
      <c r="K2" s="89" t="s">
        <v>1269</v>
      </c>
      <c r="L2" s="89"/>
    </row>
    <row r="3" spans="2:15" ht="23.25" customHeight="1">
      <c r="B3" s="117" t="s">
        <v>1271</v>
      </c>
      <c r="C3" s="118" t="s">
        <v>1272</v>
      </c>
      <c r="D3" s="119"/>
      <c r="E3" s="120"/>
      <c r="F3" s="121"/>
      <c r="G3" s="63"/>
      <c r="H3" s="80" t="s">
        <v>2</v>
      </c>
      <c r="I3" s="80"/>
    </row>
    <row r="4" spans="2:15" ht="20.25" customHeight="1">
      <c r="B4" s="122"/>
      <c r="C4" s="123"/>
      <c r="D4" s="96"/>
      <c r="E4" s="124"/>
      <c r="F4" s="125"/>
      <c r="G4" s="63"/>
      <c r="H4" s="80" t="s">
        <v>3</v>
      </c>
      <c r="I4" s="80"/>
      <c r="J4" s="88"/>
      <c r="K4" s="90">
        <v>1</v>
      </c>
      <c r="L4" s="90" t="str">
        <f>IFERROR(VLOOKUP(K4,$M$4:$O$445,3,FALSE),"")</f>
        <v>Acton</v>
      </c>
      <c r="M4" s="90">
        <f>IFERROR(RANK(N4,$N$4:$N$445,1),"")</f>
        <v>1</v>
      </c>
      <c r="N4" s="90">
        <f>IFERROR(SEARCH($C$8,O4)+ROW()/100000,"")</f>
        <v>1.00004</v>
      </c>
      <c r="O4" s="91" t="s">
        <v>83</v>
      </c>
    </row>
    <row r="5" spans="2:15" ht="20.25" customHeight="1">
      <c r="B5" s="134" t="s">
        <v>5</v>
      </c>
      <c r="C5" s="135"/>
      <c r="D5" s="135"/>
      <c r="E5" s="96"/>
      <c r="F5" s="63"/>
      <c r="G5" s="63"/>
      <c r="H5" s="80" t="s">
        <v>4</v>
      </c>
      <c r="I5" s="97">
        <f>I31*-1</f>
        <v>0</v>
      </c>
      <c r="J5" s="88"/>
      <c r="K5" s="90">
        <v>2</v>
      </c>
      <c r="L5" s="90" t="str">
        <f t="shared" ref="L5:L68" si="0">IFERROR(VLOOKUP(K5,$M$4:$O$445,3,FALSE),"")</f>
        <v>Aldeburgh</v>
      </c>
      <c r="M5" s="90">
        <f t="shared" ref="M5:M68" si="1">IFERROR(RANK(N5,$N$4:$N$445,1),"")</f>
        <v>2</v>
      </c>
      <c r="N5" s="90">
        <f t="shared" ref="N5:N68" si="2">IFERROR(SEARCH($C$8,O5)+ROW()/100000,"")</f>
        <v>1.0000500000000001</v>
      </c>
      <c r="O5" s="91" t="s">
        <v>85</v>
      </c>
    </row>
    <row r="6" spans="2:15" ht="20.25" customHeight="1">
      <c r="B6" s="136" t="s">
        <v>6</v>
      </c>
      <c r="C6" s="137"/>
      <c r="D6" s="137"/>
      <c r="E6" s="137"/>
      <c r="F6" s="137"/>
      <c r="G6" s="137"/>
      <c r="H6" s="113" t="s">
        <v>7</v>
      </c>
      <c r="I6" s="98" t="str">
        <f>IF(C9="","-",VLOOKUP(C9,AllParishes,2,FALSE()))</f>
        <v>-</v>
      </c>
      <c r="J6" s="88"/>
      <c r="K6" s="90">
        <v>3</v>
      </c>
      <c r="L6" s="90" t="str">
        <f t="shared" si="0"/>
        <v>Alderton</v>
      </c>
      <c r="M6" s="90">
        <f t="shared" si="1"/>
        <v>3</v>
      </c>
      <c r="N6" s="90">
        <f t="shared" si="2"/>
        <v>1.0000599999999999</v>
      </c>
      <c r="O6" s="91" t="s">
        <v>87</v>
      </c>
    </row>
    <row r="7" spans="2:15" ht="20.25" customHeight="1">
      <c r="B7" s="136"/>
      <c r="C7" s="137"/>
      <c r="D7" s="137"/>
      <c r="E7" s="137"/>
      <c r="F7" s="137"/>
      <c r="G7" s="137"/>
      <c r="H7" s="80" t="s">
        <v>8</v>
      </c>
      <c r="I7" s="80" t="str">
        <f>IF(G17="Pay40","Yes","-")</f>
        <v>-</v>
      </c>
      <c r="J7" s="88"/>
      <c r="K7" s="90">
        <v>4</v>
      </c>
      <c r="L7" s="90" t="str">
        <f t="shared" si="0"/>
        <v>Aldham</v>
      </c>
      <c r="M7" s="90">
        <f t="shared" si="1"/>
        <v>4</v>
      </c>
      <c r="N7" s="90">
        <f t="shared" si="2"/>
        <v>1.00007</v>
      </c>
      <c r="O7" s="91" t="s">
        <v>89</v>
      </c>
    </row>
    <row r="8" spans="2:15" ht="25.5" customHeight="1">
      <c r="B8" s="78" t="s">
        <v>1275</v>
      </c>
      <c r="C8" s="144"/>
      <c r="D8" s="145"/>
      <c r="E8" s="145"/>
      <c r="F8" s="146"/>
      <c r="G8" s="141" t="s">
        <v>1274</v>
      </c>
      <c r="H8" s="142"/>
      <c r="I8" s="143"/>
      <c r="J8" s="88"/>
      <c r="K8" s="90">
        <v>5</v>
      </c>
      <c r="L8" s="90" t="str">
        <f t="shared" si="0"/>
        <v>Aldringham with Thorpe</v>
      </c>
      <c r="M8" s="90">
        <f t="shared" si="1"/>
        <v>5</v>
      </c>
      <c r="N8" s="90">
        <f t="shared" si="2"/>
        <v>1.0000800000000001</v>
      </c>
      <c r="O8" s="91" t="s">
        <v>1075</v>
      </c>
    </row>
    <row r="9" spans="2:15" ht="23.25" hidden="1" customHeight="1">
      <c r="B9" s="126" t="s">
        <v>9</v>
      </c>
      <c r="C9" s="138" t="str">
        <f>IF(C8="","",L4)</f>
        <v/>
      </c>
      <c r="D9" s="139"/>
      <c r="E9" s="139"/>
      <c r="F9" s="139"/>
      <c r="G9" s="139"/>
      <c r="H9" s="139"/>
      <c r="I9" s="2"/>
      <c r="J9" s="88"/>
      <c r="K9" s="90">
        <v>6</v>
      </c>
      <c r="L9" s="90" t="str">
        <f t="shared" si="0"/>
        <v>Alpheton and Shimplingthorne</v>
      </c>
      <c r="M9" s="90">
        <f t="shared" si="1"/>
        <v>6</v>
      </c>
      <c r="N9" s="90">
        <f t="shared" si="2"/>
        <v>1.0000899999999999</v>
      </c>
      <c r="O9" s="91" t="s">
        <v>91</v>
      </c>
    </row>
    <row r="10" spans="2:15" ht="25.5" customHeight="1">
      <c r="B10" s="53" t="s">
        <v>10</v>
      </c>
      <c r="C10" s="140"/>
      <c r="D10" s="140"/>
      <c r="E10" s="140"/>
      <c r="F10" s="140"/>
      <c r="G10" s="140"/>
      <c r="H10" s="140"/>
      <c r="I10" s="2"/>
      <c r="J10" s="88"/>
      <c r="K10" s="90">
        <v>7</v>
      </c>
      <c r="L10" s="90" t="str">
        <f t="shared" si="0"/>
        <v>Ashbocking</v>
      </c>
      <c r="M10" s="90">
        <f t="shared" si="1"/>
        <v>7</v>
      </c>
      <c r="N10" s="90">
        <f t="shared" si="2"/>
        <v>1.0001</v>
      </c>
      <c r="O10" s="91" t="s">
        <v>93</v>
      </c>
    </row>
    <row r="11" spans="2:15" ht="25.5" customHeight="1">
      <c r="B11" s="53" t="s">
        <v>11</v>
      </c>
      <c r="C11" s="147"/>
      <c r="D11" s="147"/>
      <c r="E11" s="147"/>
      <c r="F11" s="147"/>
      <c r="G11" s="147"/>
      <c r="H11" s="147"/>
      <c r="I11" s="2"/>
      <c r="J11" s="88"/>
      <c r="K11" s="90">
        <v>8</v>
      </c>
      <c r="L11" s="90" t="str">
        <f t="shared" si="0"/>
        <v>Ashfield cum Thorpe</v>
      </c>
      <c r="M11" s="90">
        <f t="shared" si="1"/>
        <v>8</v>
      </c>
      <c r="N11" s="90">
        <f t="shared" si="2"/>
        <v>1.0001100000000001</v>
      </c>
      <c r="O11" s="91" t="s">
        <v>95</v>
      </c>
    </row>
    <row r="12" spans="2:15" ht="25.5" customHeight="1">
      <c r="B12" s="53" t="s">
        <v>12</v>
      </c>
      <c r="C12" s="148" t="s">
        <v>13</v>
      </c>
      <c r="D12" s="148"/>
      <c r="E12" s="148"/>
      <c r="F12" s="149" t="s">
        <v>1239</v>
      </c>
      <c r="G12" s="149"/>
      <c r="H12" s="150" t="s">
        <v>14</v>
      </c>
      <c r="I12" s="150"/>
      <c r="J12" s="88"/>
      <c r="K12" s="90">
        <v>9</v>
      </c>
      <c r="L12" s="90" t="str">
        <f t="shared" si="0"/>
        <v>Aspall</v>
      </c>
      <c r="M12" s="90">
        <f t="shared" si="1"/>
        <v>9</v>
      </c>
      <c r="N12" s="90">
        <f t="shared" si="2"/>
        <v>1.0001199999999999</v>
      </c>
      <c r="O12" s="91" t="s">
        <v>97</v>
      </c>
    </row>
    <row r="13" spans="2:15" ht="25.5" customHeight="1">
      <c r="B13" s="53" t="s">
        <v>1270</v>
      </c>
      <c r="C13" s="151"/>
      <c r="D13" s="151"/>
      <c r="E13" s="151"/>
      <c r="F13" s="151"/>
      <c r="G13" s="151"/>
      <c r="H13" s="151"/>
      <c r="I13" s="3"/>
      <c r="J13" s="88"/>
      <c r="K13" s="90">
        <v>10</v>
      </c>
      <c r="L13" s="90" t="str">
        <f t="shared" si="0"/>
        <v>Assington</v>
      </c>
      <c r="M13" s="90">
        <f t="shared" si="1"/>
        <v>10</v>
      </c>
      <c r="N13" s="90">
        <f t="shared" si="2"/>
        <v>1.00013</v>
      </c>
      <c r="O13" s="91" t="s">
        <v>99</v>
      </c>
    </row>
    <row r="14" spans="2:15" ht="25.5" customHeight="1">
      <c r="B14" s="53" t="s">
        <v>15</v>
      </c>
      <c r="C14" s="152"/>
      <c r="D14" s="152"/>
      <c r="E14" s="152"/>
      <c r="F14" s="152"/>
      <c r="G14" s="152"/>
      <c r="H14" s="152"/>
      <c r="I14" s="2"/>
      <c r="J14" s="88"/>
      <c r="K14" s="90">
        <v>11</v>
      </c>
      <c r="L14" s="90" t="str">
        <f t="shared" si="0"/>
        <v>Athelington</v>
      </c>
      <c r="M14" s="90">
        <f t="shared" si="1"/>
        <v>11</v>
      </c>
      <c r="N14" s="90">
        <f t="shared" si="2"/>
        <v>1.00014</v>
      </c>
      <c r="O14" s="91" t="s">
        <v>101</v>
      </c>
    </row>
    <row r="15" spans="2:15" ht="25.5" customHeight="1">
      <c r="B15" s="53" t="s">
        <v>16</v>
      </c>
      <c r="C15" s="153"/>
      <c r="D15" s="153"/>
      <c r="E15" s="153"/>
      <c r="F15" s="153"/>
      <c r="G15" s="153"/>
      <c r="H15" s="153"/>
      <c r="I15" s="82"/>
      <c r="J15" s="88"/>
      <c r="K15" s="90">
        <v>12</v>
      </c>
      <c r="L15" s="90" t="str">
        <f t="shared" si="0"/>
        <v>Bacton</v>
      </c>
      <c r="M15" s="90">
        <f t="shared" si="1"/>
        <v>12</v>
      </c>
      <c r="N15" s="90">
        <f t="shared" si="2"/>
        <v>1.0001500000000001</v>
      </c>
      <c r="O15" s="91" t="s">
        <v>103</v>
      </c>
    </row>
    <row r="16" spans="2:15" ht="20.25" customHeight="1">
      <c r="B16" s="81"/>
      <c r="C16" s="84"/>
      <c r="D16" s="111"/>
      <c r="E16" s="111"/>
      <c r="F16" s="85"/>
      <c r="G16" s="86"/>
      <c r="H16" s="114"/>
      <c r="I16" s="99"/>
      <c r="J16" s="88"/>
      <c r="K16" s="90">
        <v>13</v>
      </c>
      <c r="L16" s="90" t="str">
        <f t="shared" si="0"/>
        <v>Badingham</v>
      </c>
      <c r="M16" s="90">
        <f t="shared" si="1"/>
        <v>13</v>
      </c>
      <c r="N16" s="90">
        <f t="shared" si="2"/>
        <v>1.0001599999999999</v>
      </c>
      <c r="O16" s="91" t="s">
        <v>105</v>
      </c>
    </row>
    <row r="17" spans="2:15" ht="20.25" customHeight="1">
      <c r="B17" s="53" t="s">
        <v>17</v>
      </c>
      <c r="C17" s="154"/>
      <c r="D17" s="154"/>
      <c r="E17" s="154"/>
      <c r="F17" s="155"/>
      <c r="G17" s="87" t="str">
        <f>IF(OR(C17="PtO eligible for fees",C17="SSM With PTO"),"Pay40","")</f>
        <v/>
      </c>
      <c r="H17" s="115"/>
      <c r="I17" s="82"/>
      <c r="J17" s="88"/>
      <c r="K17" s="90">
        <v>14</v>
      </c>
      <c r="L17" s="90" t="str">
        <f t="shared" si="0"/>
        <v>Badwell Ash</v>
      </c>
      <c r="M17" s="90">
        <f t="shared" si="1"/>
        <v>14</v>
      </c>
      <c r="N17" s="90">
        <f t="shared" si="2"/>
        <v>1.00017</v>
      </c>
      <c r="O17" s="91" t="s">
        <v>107</v>
      </c>
    </row>
    <row r="18" spans="2:15" ht="20.25" customHeight="1">
      <c r="B18" s="81"/>
      <c r="C18" s="84"/>
      <c r="D18" s="111"/>
      <c r="E18" s="111"/>
      <c r="F18" s="85"/>
      <c r="G18" s="85"/>
      <c r="H18" s="111"/>
      <c r="I18" s="100"/>
      <c r="J18" s="88"/>
      <c r="K18" s="90">
        <v>15</v>
      </c>
      <c r="L18" s="90" t="str">
        <f t="shared" si="0"/>
        <v>Bardwell</v>
      </c>
      <c r="M18" s="90">
        <f t="shared" si="1"/>
        <v>15</v>
      </c>
      <c r="N18" s="90">
        <f t="shared" si="2"/>
        <v>1.0001800000000001</v>
      </c>
      <c r="O18" s="91" t="s">
        <v>109</v>
      </c>
    </row>
    <row r="19" spans="2:15" ht="25.5" customHeight="1">
      <c r="B19" s="53" t="s">
        <v>18</v>
      </c>
      <c r="C19" s="156"/>
      <c r="D19" s="156"/>
      <c r="E19" s="156"/>
      <c r="F19" s="156"/>
      <c r="G19" s="156"/>
      <c r="H19" s="156"/>
      <c r="I19" s="83"/>
      <c r="J19" s="88"/>
      <c r="K19" s="90">
        <v>16</v>
      </c>
      <c r="L19" s="90" t="str">
        <f t="shared" si="0"/>
        <v>Barking with Darmsden</v>
      </c>
      <c r="M19" s="90">
        <f t="shared" si="1"/>
        <v>16</v>
      </c>
      <c r="N19" s="90">
        <f t="shared" si="2"/>
        <v>1.0001899999999999</v>
      </c>
      <c r="O19" s="91" t="s">
        <v>111</v>
      </c>
    </row>
    <row r="20" spans="2:15" ht="25.5" customHeight="1">
      <c r="B20" s="53" t="s">
        <v>19</v>
      </c>
      <c r="C20" s="140"/>
      <c r="D20" s="140"/>
      <c r="E20" s="140"/>
      <c r="F20" s="140"/>
      <c r="G20" s="140"/>
      <c r="H20" s="140"/>
      <c r="I20" s="100"/>
      <c r="J20" s="88"/>
      <c r="K20" s="90">
        <v>17</v>
      </c>
      <c r="L20" s="90" t="str">
        <f t="shared" si="0"/>
        <v>Barnardiston</v>
      </c>
      <c r="M20" s="90">
        <f t="shared" si="1"/>
        <v>17</v>
      </c>
      <c r="N20" s="90">
        <f t="shared" si="2"/>
        <v>1.0002</v>
      </c>
      <c r="O20" s="91" t="s">
        <v>113</v>
      </c>
    </row>
    <row r="21" spans="2:15" ht="25.5" customHeight="1">
      <c r="B21" s="53" t="s">
        <v>20</v>
      </c>
      <c r="C21" s="140"/>
      <c r="D21" s="140"/>
      <c r="E21" s="140"/>
      <c r="F21" s="140"/>
      <c r="G21" s="140"/>
      <c r="H21" s="140"/>
      <c r="I21" s="100"/>
      <c r="J21" s="88"/>
      <c r="K21" s="90">
        <v>18</v>
      </c>
      <c r="L21" s="90" t="str">
        <f t="shared" si="0"/>
        <v>Barnby &amp; North Cove</v>
      </c>
      <c r="M21" s="90">
        <f t="shared" si="1"/>
        <v>18</v>
      </c>
      <c r="N21" s="90">
        <f t="shared" si="2"/>
        <v>1.00021</v>
      </c>
      <c r="O21" s="91" t="s">
        <v>115</v>
      </c>
    </row>
    <row r="22" spans="2:15" ht="25.5" customHeight="1">
      <c r="B22" s="53" t="s">
        <v>21</v>
      </c>
      <c r="C22" s="140"/>
      <c r="D22" s="140"/>
      <c r="E22" s="140"/>
      <c r="F22" s="140"/>
      <c r="G22" s="140"/>
      <c r="H22" s="140"/>
      <c r="I22" s="101"/>
      <c r="J22" s="88"/>
      <c r="K22" s="90">
        <v>19</v>
      </c>
      <c r="L22" s="90" t="str">
        <f t="shared" si="0"/>
        <v>Barnham</v>
      </c>
      <c r="M22" s="90">
        <f t="shared" si="1"/>
        <v>19</v>
      </c>
      <c r="N22" s="90">
        <f t="shared" si="2"/>
        <v>1.0002200000000001</v>
      </c>
      <c r="O22" s="91" t="s">
        <v>117</v>
      </c>
    </row>
    <row r="23" spans="2:15" ht="25.5" customHeight="1">
      <c r="B23" s="53" t="s">
        <v>22</v>
      </c>
      <c r="C23" s="157"/>
      <c r="D23" s="157"/>
      <c r="E23" s="157"/>
      <c r="F23" s="157"/>
      <c r="G23" s="157"/>
      <c r="H23" s="157"/>
      <c r="I23" s="133" t="s">
        <v>1243</v>
      </c>
      <c r="J23" s="88"/>
      <c r="K23" s="90">
        <v>20</v>
      </c>
      <c r="L23" s="90" t="str">
        <f t="shared" si="0"/>
        <v>Barningham</v>
      </c>
      <c r="M23" s="90">
        <f t="shared" si="1"/>
        <v>20</v>
      </c>
      <c r="N23" s="90">
        <f t="shared" si="2"/>
        <v>1.00023</v>
      </c>
      <c r="O23" s="91" t="s">
        <v>119</v>
      </c>
    </row>
    <row r="24" spans="2:15" ht="25.5" customHeight="1">
      <c r="B24" s="53" t="s">
        <v>1241</v>
      </c>
      <c r="C24" s="157"/>
      <c r="D24" s="163"/>
      <c r="E24" s="163"/>
      <c r="F24" s="163"/>
      <c r="G24" s="163"/>
      <c r="H24" s="163"/>
      <c r="I24" s="2"/>
      <c r="J24" s="88"/>
      <c r="K24" s="90">
        <v>21</v>
      </c>
      <c r="L24" s="90" t="str">
        <f t="shared" si="0"/>
        <v>Barrow</v>
      </c>
      <c r="M24" s="90">
        <f t="shared" si="1"/>
        <v>21</v>
      </c>
      <c r="N24" s="90">
        <f t="shared" si="2"/>
        <v>1.00024</v>
      </c>
      <c r="O24" s="92" t="s">
        <v>121</v>
      </c>
    </row>
    <row r="25" spans="2:15" ht="25.5" customHeight="1">
      <c r="B25" s="53" t="s">
        <v>1242</v>
      </c>
      <c r="C25" s="157"/>
      <c r="D25" s="163"/>
      <c r="E25" s="163"/>
      <c r="F25" s="163"/>
      <c r="G25" s="163"/>
      <c r="H25" s="163"/>
      <c r="I25" s="2"/>
      <c r="J25" s="88"/>
      <c r="K25" s="90">
        <v>22</v>
      </c>
      <c r="L25" s="90" t="str">
        <f t="shared" si="0"/>
        <v>Barsham w Shipmeadow</v>
      </c>
      <c r="M25" s="90">
        <f t="shared" si="1"/>
        <v>22</v>
      </c>
      <c r="N25" s="90">
        <f t="shared" si="2"/>
        <v>1.0002500000000001</v>
      </c>
      <c r="O25" s="91" t="s">
        <v>1221</v>
      </c>
    </row>
    <row r="26" spans="2:15" ht="25.5" customHeight="1">
      <c r="B26" s="53" t="s">
        <v>23</v>
      </c>
      <c r="C26" s="157"/>
      <c r="D26" s="157"/>
      <c r="E26" s="157"/>
      <c r="F26" s="157"/>
      <c r="G26" s="157"/>
      <c r="H26" s="157"/>
      <c r="I26" s="2"/>
      <c r="J26" s="88"/>
      <c r="K26" s="90">
        <v>23</v>
      </c>
      <c r="L26" s="90" t="str">
        <f t="shared" si="0"/>
        <v>Barton Mills</v>
      </c>
      <c r="M26" s="90">
        <f t="shared" si="1"/>
        <v>23</v>
      </c>
      <c r="N26" s="90">
        <f t="shared" si="2"/>
        <v>1.0002599999999999</v>
      </c>
      <c r="O26" s="91" t="s">
        <v>125</v>
      </c>
    </row>
    <row r="27" spans="2:15" ht="25.5" customHeight="1">
      <c r="B27" s="53" t="s">
        <v>24</v>
      </c>
      <c r="C27" s="151"/>
      <c r="D27" s="164"/>
      <c r="E27" s="164"/>
      <c r="F27" s="164"/>
      <c r="G27" s="164"/>
      <c r="H27" s="164"/>
      <c r="I27" s="2"/>
      <c r="J27" s="88"/>
      <c r="K27" s="90">
        <v>24</v>
      </c>
      <c r="L27" s="90" t="str">
        <f t="shared" si="0"/>
        <v>Battisford</v>
      </c>
      <c r="M27" s="90">
        <f t="shared" si="1"/>
        <v>24</v>
      </c>
      <c r="N27" s="90">
        <f t="shared" si="2"/>
        <v>1.00027</v>
      </c>
      <c r="O27" s="91" t="s">
        <v>127</v>
      </c>
    </row>
    <row r="28" spans="2:15" ht="25.5" customHeight="1">
      <c r="B28" s="53" t="s">
        <v>25</v>
      </c>
      <c r="C28" s="151"/>
      <c r="D28" s="164"/>
      <c r="E28" s="164"/>
      <c r="F28" s="164"/>
      <c r="G28" s="164"/>
      <c r="H28" s="164"/>
      <c r="I28" s="77" t="str">
        <f>IF(ISNONTEXT(C28),"Required","")</f>
        <v>Required</v>
      </c>
      <c r="J28" s="88"/>
      <c r="K28" s="90">
        <v>25</v>
      </c>
      <c r="L28" s="90" t="str">
        <f t="shared" si="0"/>
        <v>Bawdsey</v>
      </c>
      <c r="M28" s="90">
        <f t="shared" si="1"/>
        <v>25</v>
      </c>
      <c r="N28" s="90">
        <f t="shared" si="2"/>
        <v>1.0002800000000001</v>
      </c>
      <c r="O28" s="91" t="s">
        <v>129</v>
      </c>
    </row>
    <row r="29" spans="2:15" ht="25.5" customHeight="1">
      <c r="B29" s="53" t="s">
        <v>1273</v>
      </c>
      <c r="C29" s="160"/>
      <c r="D29" s="161"/>
      <c r="E29" s="161"/>
      <c r="G29" s="161"/>
      <c r="H29" s="161"/>
      <c r="I29" s="162"/>
      <c r="J29" s="88"/>
      <c r="K29" s="90">
        <v>26</v>
      </c>
      <c r="L29" s="90" t="str">
        <f t="shared" si="0"/>
        <v>Baylham</v>
      </c>
      <c r="M29" s="90">
        <f t="shared" si="1"/>
        <v>26</v>
      </c>
      <c r="N29" s="90">
        <f t="shared" si="2"/>
        <v>1.0002899999999999</v>
      </c>
      <c r="O29" s="91" t="s">
        <v>131</v>
      </c>
    </row>
    <row r="30" spans="2:15" ht="20.25" customHeight="1">
      <c r="B30" s="56" t="s">
        <v>26</v>
      </c>
      <c r="C30" s="58"/>
      <c r="D30" s="158" t="s">
        <v>27</v>
      </c>
      <c r="E30" s="158"/>
      <c r="F30" s="59"/>
      <c r="G30" s="159" t="s">
        <v>28</v>
      </c>
      <c r="H30" s="159"/>
      <c r="I30" s="102" t="s">
        <v>27</v>
      </c>
      <c r="J30" s="88"/>
      <c r="K30" s="90">
        <v>27</v>
      </c>
      <c r="L30" s="90" t="str">
        <f t="shared" si="0"/>
        <v>Beccles St Michael &amp; St Luke</v>
      </c>
      <c r="M30" s="90">
        <f t="shared" si="1"/>
        <v>27</v>
      </c>
      <c r="N30" s="90">
        <f t="shared" si="2"/>
        <v>1.0003</v>
      </c>
      <c r="O30" s="91" t="s">
        <v>1229</v>
      </c>
    </row>
    <row r="31" spans="2:15" ht="18" customHeight="1">
      <c r="B31" s="54" t="s">
        <v>29</v>
      </c>
      <c r="C31" s="54"/>
      <c r="D31" s="165">
        <f>IF(G17="Pay40",0,H58)</f>
        <v>0</v>
      </c>
      <c r="E31" s="165"/>
      <c r="F31" s="54"/>
      <c r="G31" s="166" t="s">
        <v>30</v>
      </c>
      <c r="H31" s="166"/>
      <c r="I31" s="61">
        <f>IF(G17="Pay40",D35,SUM(D35,D34))</f>
        <v>0</v>
      </c>
      <c r="J31" s="88"/>
      <c r="K31" s="90">
        <v>28</v>
      </c>
      <c r="L31" s="90" t="str">
        <f t="shared" si="0"/>
        <v>Beck Row with Kenny Hill</v>
      </c>
      <c r="M31" s="90">
        <f t="shared" si="1"/>
        <v>28</v>
      </c>
      <c r="N31" s="90">
        <f t="shared" si="2"/>
        <v>1.00031</v>
      </c>
      <c r="O31" s="91" t="s">
        <v>135</v>
      </c>
    </row>
    <row r="32" spans="2:15" ht="18" customHeight="1">
      <c r="B32" s="54" t="s">
        <v>31</v>
      </c>
      <c r="C32" s="54"/>
      <c r="D32" s="165">
        <f>IF(G17="Pay40",H58*0.6,0)</f>
        <v>0</v>
      </c>
      <c r="E32" s="165"/>
      <c r="F32" s="54"/>
      <c r="G32" s="166" t="s">
        <v>32</v>
      </c>
      <c r="H32" s="166"/>
      <c r="I32" s="61">
        <f>IF(G17="Pay40",SUM(D33,D34),0)</f>
        <v>0</v>
      </c>
      <c r="J32" s="88"/>
      <c r="K32" s="90">
        <v>29</v>
      </c>
      <c r="L32" s="90" t="str">
        <f t="shared" si="0"/>
        <v>Bedfield</v>
      </c>
      <c r="M32" s="90">
        <f t="shared" si="1"/>
        <v>29</v>
      </c>
      <c r="N32" s="90">
        <f t="shared" si="2"/>
        <v>1.0003200000000001</v>
      </c>
      <c r="O32" s="91" t="s">
        <v>137</v>
      </c>
    </row>
    <row r="33" spans="2:15" ht="18" customHeight="1">
      <c r="B33" s="54" t="s">
        <v>33</v>
      </c>
      <c r="C33" s="54"/>
      <c r="D33" s="165">
        <f>IF(G17="Pay40",H58*0.4,0)</f>
        <v>0</v>
      </c>
      <c r="E33" s="165"/>
      <c r="F33" s="54"/>
      <c r="G33" s="166" t="s">
        <v>34</v>
      </c>
      <c r="H33" s="166"/>
      <c r="I33" s="61">
        <f>IF(G17="Pay40",D32,D31)</f>
        <v>0</v>
      </c>
      <c r="J33" s="88"/>
      <c r="K33" s="90">
        <v>30</v>
      </c>
      <c r="L33" s="90" t="str">
        <f t="shared" si="0"/>
        <v>Bedingfield</v>
      </c>
      <c r="M33" s="90">
        <f t="shared" si="1"/>
        <v>30</v>
      </c>
      <c r="N33" s="90">
        <f t="shared" si="2"/>
        <v>1.0003299999999999</v>
      </c>
      <c r="O33" s="91" t="s">
        <v>139</v>
      </c>
    </row>
    <row r="34" spans="2:15" ht="18" customHeight="1">
      <c r="B34" s="54" t="s">
        <v>35</v>
      </c>
      <c r="C34" s="54"/>
      <c r="D34" s="165">
        <f>I61</f>
        <v>0</v>
      </c>
      <c r="E34" s="165"/>
      <c r="F34" s="54"/>
      <c r="G34" s="167"/>
      <c r="H34" s="167"/>
      <c r="I34" s="80"/>
      <c r="J34" s="88"/>
      <c r="K34" s="90">
        <v>31</v>
      </c>
      <c r="L34" s="90" t="str">
        <f t="shared" si="0"/>
        <v>Belstead</v>
      </c>
      <c r="M34" s="90">
        <f t="shared" si="1"/>
        <v>31</v>
      </c>
      <c r="N34" s="90">
        <f t="shared" si="2"/>
        <v>1.00034</v>
      </c>
      <c r="O34" s="91" t="s">
        <v>141</v>
      </c>
    </row>
    <row r="35" spans="2:15" ht="18" customHeight="1">
      <c r="B35" s="54" t="s">
        <v>30</v>
      </c>
      <c r="C35" s="54"/>
      <c r="D35" s="165">
        <f>I59+I70</f>
        <v>0</v>
      </c>
      <c r="E35" s="165"/>
      <c r="F35" s="54"/>
      <c r="G35" s="168" t="s">
        <v>36</v>
      </c>
      <c r="H35" s="168"/>
      <c r="I35" s="61">
        <f>SUM(I31:I33)</f>
        <v>0</v>
      </c>
      <c r="J35" s="88"/>
      <c r="K35" s="90">
        <v>32</v>
      </c>
      <c r="L35" s="90" t="str">
        <f t="shared" si="0"/>
        <v>Benhall</v>
      </c>
      <c r="M35" s="90">
        <f t="shared" si="1"/>
        <v>32</v>
      </c>
      <c r="N35" s="90">
        <f t="shared" si="2"/>
        <v>1.0003500000000001</v>
      </c>
      <c r="O35" s="91" t="s">
        <v>143</v>
      </c>
    </row>
    <row r="36" spans="2:15" ht="20.25" customHeight="1">
      <c r="B36" s="57" t="s">
        <v>37</v>
      </c>
      <c r="C36" s="54"/>
      <c r="D36" s="165">
        <f>SUM(D31:E35)</f>
        <v>0</v>
      </c>
      <c r="E36" s="165"/>
      <c r="F36" s="54"/>
      <c r="G36" s="169"/>
      <c r="H36" s="169"/>
      <c r="I36" s="103"/>
      <c r="J36" s="88"/>
      <c r="K36" s="90">
        <v>33</v>
      </c>
      <c r="L36" s="90" t="str">
        <f t="shared" si="0"/>
        <v>Bentley</v>
      </c>
      <c r="M36" s="90">
        <f t="shared" si="1"/>
        <v>33</v>
      </c>
      <c r="N36" s="90">
        <f t="shared" si="2"/>
        <v>1.0003599999999999</v>
      </c>
      <c r="O36" s="91" t="s">
        <v>145</v>
      </c>
    </row>
    <row r="37" spans="2:15" ht="20.25" customHeight="1">
      <c r="B37" s="170" t="s">
        <v>38</v>
      </c>
      <c r="C37" s="170"/>
      <c r="D37" s="170"/>
      <c r="E37" s="170"/>
      <c r="F37" s="170"/>
      <c r="G37" s="170"/>
      <c r="H37" s="170"/>
      <c r="I37" s="170"/>
      <c r="J37" s="88"/>
      <c r="K37" s="90">
        <v>34</v>
      </c>
      <c r="L37" s="90" t="str">
        <f t="shared" si="0"/>
        <v>Beyton w Hesset</v>
      </c>
      <c r="M37" s="90">
        <f t="shared" si="1"/>
        <v>34</v>
      </c>
      <c r="N37" s="90">
        <f t="shared" si="2"/>
        <v>1.00037</v>
      </c>
      <c r="O37" s="91" t="s">
        <v>1064</v>
      </c>
    </row>
    <row r="38" spans="2:15" ht="20.25" customHeight="1">
      <c r="B38" s="171" t="s">
        <v>39</v>
      </c>
      <c r="C38" s="171"/>
      <c r="D38" s="171"/>
      <c r="E38" s="171"/>
      <c r="F38" s="171"/>
      <c r="G38" s="60" t="s">
        <v>40</v>
      </c>
      <c r="H38" s="60" t="s">
        <v>41</v>
      </c>
      <c r="I38" s="104" t="s">
        <v>30</v>
      </c>
      <c r="J38" s="88"/>
      <c r="K38" s="90">
        <v>35</v>
      </c>
      <c r="L38" s="90" t="str">
        <f t="shared" si="0"/>
        <v>Bildeston</v>
      </c>
      <c r="M38" s="90">
        <f t="shared" si="1"/>
        <v>35</v>
      </c>
      <c r="N38" s="90">
        <f t="shared" si="2"/>
        <v>1.00038</v>
      </c>
      <c r="O38" s="91" t="s">
        <v>149</v>
      </c>
    </row>
    <row r="39" spans="2:15" ht="20.25" customHeight="1">
      <c r="B39" s="166" t="str">
        <f>Fees!B4</f>
        <v>Funeral service in church</v>
      </c>
      <c r="C39" s="166"/>
      <c r="D39" s="166"/>
      <c r="E39" s="166"/>
      <c r="F39" s="166"/>
      <c r="G39" s="4"/>
      <c r="H39" s="61" t="str">
        <f>IF(G39="Y",Fees!D4,"")</f>
        <v/>
      </c>
      <c r="I39" s="61" t="str">
        <f>IF(G39="Y",Fees!E4,"")</f>
        <v/>
      </c>
      <c r="J39" s="88"/>
      <c r="K39" s="90">
        <v>36</v>
      </c>
      <c r="L39" s="90" t="str">
        <f t="shared" si="0"/>
        <v>Blaxhall</v>
      </c>
      <c r="M39" s="90">
        <f t="shared" si="1"/>
        <v>36</v>
      </c>
      <c r="N39" s="90">
        <f t="shared" si="2"/>
        <v>1.0003899999999999</v>
      </c>
      <c r="O39" s="91" t="s">
        <v>151</v>
      </c>
    </row>
    <row r="40" spans="2:15" ht="20.25" customHeight="1">
      <c r="B40" s="138" t="s">
        <v>1256</v>
      </c>
      <c r="C40" s="139"/>
      <c r="D40" s="139"/>
      <c r="E40" s="139"/>
      <c r="F40" s="172"/>
      <c r="G40" s="4"/>
      <c r="H40" s="61" t="str">
        <f>IF(G40="Y",Fees!D5,"")</f>
        <v/>
      </c>
      <c r="I40" s="61" t="str">
        <f>IF(G40="Y",Fees!E5,"")</f>
        <v/>
      </c>
      <c r="J40" s="88"/>
      <c r="K40" s="90">
        <v>37</v>
      </c>
      <c r="L40" s="90" t="str">
        <f t="shared" si="0"/>
        <v>Blyford</v>
      </c>
      <c r="M40" s="90">
        <f t="shared" si="1"/>
        <v>37</v>
      </c>
      <c r="N40" s="90">
        <f t="shared" si="2"/>
        <v>1.0004</v>
      </c>
      <c r="O40" s="91" t="s">
        <v>153</v>
      </c>
    </row>
    <row r="41" spans="2:15" ht="20.25" customHeight="1">
      <c r="B41" s="166" t="str">
        <f>Fees!B6</f>
        <v>Burial in churchyard following service in church</v>
      </c>
      <c r="C41" s="166"/>
      <c r="D41" s="166"/>
      <c r="E41" s="166"/>
      <c r="F41" s="166"/>
      <c r="G41" s="4"/>
      <c r="H41" s="61" t="str">
        <f>IF(G41="Y",Fees!D6,"")</f>
        <v/>
      </c>
      <c r="I41" s="61" t="str">
        <f>IF(G41="Y",Fees!E6,"")</f>
        <v/>
      </c>
      <c r="J41" s="88"/>
      <c r="K41" s="90">
        <v>38</v>
      </c>
      <c r="L41" s="90" t="str">
        <f t="shared" si="0"/>
        <v>Blythburgh</v>
      </c>
      <c r="M41" s="90">
        <f t="shared" si="1"/>
        <v>38</v>
      </c>
      <c r="N41" s="90">
        <f t="shared" si="2"/>
        <v>1.00041</v>
      </c>
      <c r="O41" s="91" t="s">
        <v>155</v>
      </c>
    </row>
    <row r="42" spans="2:15" ht="20.25" customHeight="1">
      <c r="B42" s="166" t="str">
        <f>Fees!B7</f>
        <v>Burial of cremated remains in churchyard preceding or following service</v>
      </c>
      <c r="C42" s="166"/>
      <c r="D42" s="166"/>
      <c r="E42" s="166"/>
      <c r="F42" s="166"/>
      <c r="G42" s="4"/>
      <c r="H42" s="61" t="str">
        <f>IF(G42="Y",Fees!D7,"")</f>
        <v/>
      </c>
      <c r="I42" s="61" t="str">
        <f>IF(G42="Y",Fees!E7,"")</f>
        <v/>
      </c>
      <c r="J42" s="88"/>
      <c r="K42" s="90">
        <v>39</v>
      </c>
      <c r="L42" s="90" t="str">
        <f t="shared" si="0"/>
        <v>Boulge</v>
      </c>
      <c r="M42" s="90">
        <f t="shared" si="1"/>
        <v>39</v>
      </c>
      <c r="N42" s="90">
        <f t="shared" si="2"/>
        <v>1.0004200000000001</v>
      </c>
      <c r="O42" s="91" t="s">
        <v>157</v>
      </c>
    </row>
    <row r="43" spans="2:15" ht="20.25" customHeight="1">
      <c r="B43" s="173" t="str">
        <f>Fees!B8</f>
        <v>Burial of body or cremated remains in cemetery or cremation following on from service in church</v>
      </c>
      <c r="C43" s="173"/>
      <c r="D43" s="173"/>
      <c r="E43" s="173"/>
      <c r="F43" s="173"/>
      <c r="G43" s="4"/>
      <c r="H43" s="61" t="str">
        <f>IF(G43="Y",Fees!D8,"")</f>
        <v/>
      </c>
      <c r="I43" s="61" t="str">
        <f>IF(G43="Y",Fees!E8,"")</f>
        <v/>
      </c>
      <c r="J43" s="88"/>
      <c r="K43" s="90">
        <v>40</v>
      </c>
      <c r="L43" s="90" t="str">
        <f t="shared" si="0"/>
        <v>Boxford</v>
      </c>
      <c r="M43" s="90">
        <f t="shared" si="1"/>
        <v>40</v>
      </c>
      <c r="N43" s="90">
        <f t="shared" si="2"/>
        <v>1.0004299999999999</v>
      </c>
      <c r="O43" s="91" t="s">
        <v>159</v>
      </c>
    </row>
    <row r="44" spans="2:15" ht="20.25" customHeight="1">
      <c r="B44" s="166" t="str">
        <f>Fees!B9</f>
        <v>Cremation immediately preceding or following church service</v>
      </c>
      <c r="C44" s="166"/>
      <c r="D44" s="166"/>
      <c r="E44" s="166"/>
      <c r="F44" s="166"/>
      <c r="G44" s="4"/>
      <c r="H44" s="61" t="str">
        <f>IF(G44="Y",Fees!D9,"")</f>
        <v/>
      </c>
      <c r="I44" s="61" t="str">
        <f>IF(G44="Y",Fees!E9,"")</f>
        <v/>
      </c>
      <c r="J44" s="88"/>
      <c r="K44" s="90">
        <v>41</v>
      </c>
      <c r="L44" s="90" t="str">
        <f t="shared" si="0"/>
        <v>Boyton</v>
      </c>
      <c r="M44" s="90">
        <f t="shared" si="1"/>
        <v>41</v>
      </c>
      <c r="N44" s="90">
        <f t="shared" si="2"/>
        <v>1.00044</v>
      </c>
      <c r="O44" s="91" t="s">
        <v>161</v>
      </c>
    </row>
    <row r="45" spans="2:15" ht="20.25" customHeight="1">
      <c r="B45" s="166" t="str">
        <f>Fees!B10</f>
        <v>Burial of body in churchyard on separate occasion</v>
      </c>
      <c r="C45" s="166"/>
      <c r="D45" s="166"/>
      <c r="E45" s="166"/>
      <c r="F45" s="166"/>
      <c r="G45" s="4"/>
      <c r="H45" s="61" t="str">
        <f>IF(G45="Y",Fees!D10,"")</f>
        <v/>
      </c>
      <c r="I45" s="61" t="str">
        <f>IF(G45="Y",Fees!E10,"")</f>
        <v/>
      </c>
      <c r="J45" s="88"/>
      <c r="K45" s="90">
        <v>42</v>
      </c>
      <c r="L45" s="90" t="str">
        <f t="shared" si="0"/>
        <v>Bradfield Combust</v>
      </c>
      <c r="M45" s="90">
        <f t="shared" si="1"/>
        <v>42</v>
      </c>
      <c r="N45" s="90">
        <f t="shared" si="2"/>
        <v>1.0004500000000001</v>
      </c>
      <c r="O45" s="91" t="s">
        <v>163</v>
      </c>
    </row>
    <row r="46" spans="2:15" ht="20.25" customHeight="1">
      <c r="B46" s="166" t="str">
        <f>Fees!B11</f>
        <v>Burial of cremated remains in churchyard on separate occasion</v>
      </c>
      <c r="C46" s="166"/>
      <c r="D46" s="166"/>
      <c r="E46" s="166"/>
      <c r="F46" s="166"/>
      <c r="G46" s="4"/>
      <c r="H46" s="61" t="str">
        <f>IF(G46="Y",Fees!D11,"")</f>
        <v/>
      </c>
      <c r="I46" s="61" t="str">
        <f>IF(G46="Y",Fees!E11,"")</f>
        <v/>
      </c>
      <c r="J46" s="88"/>
      <c r="K46" s="90">
        <v>43</v>
      </c>
      <c r="L46" s="90" t="str">
        <f t="shared" si="0"/>
        <v>Bradfield St Clare</v>
      </c>
      <c r="M46" s="90">
        <f t="shared" si="1"/>
        <v>43</v>
      </c>
      <c r="N46" s="90">
        <f t="shared" si="2"/>
        <v>1.0004599999999999</v>
      </c>
      <c r="O46" s="91" t="s">
        <v>165</v>
      </c>
    </row>
    <row r="47" spans="2:15" ht="20.25" customHeight="1">
      <c r="B47" s="166" t="str">
        <f>Fees!B12</f>
        <v>Burial of body or cremated remains, in cemetery on separate occasion</v>
      </c>
      <c r="C47" s="166"/>
      <c r="D47" s="166"/>
      <c r="E47" s="166"/>
      <c r="F47" s="166"/>
      <c r="G47" s="4"/>
      <c r="H47" s="61" t="str">
        <f>IF(G47="Y",Fees!D12,"")</f>
        <v/>
      </c>
      <c r="I47" s="61" t="str">
        <f>IF(G47="Y",Fees!E12,"")</f>
        <v/>
      </c>
      <c r="J47" s="88"/>
      <c r="K47" s="90">
        <v>44</v>
      </c>
      <c r="L47" s="90" t="str">
        <f t="shared" si="0"/>
        <v>Bradfield St George &amp; Lt. Whelnetham UP</v>
      </c>
      <c r="M47" s="90">
        <f t="shared" si="1"/>
        <v>44</v>
      </c>
      <c r="N47" s="90">
        <f t="shared" si="2"/>
        <v>1.00047</v>
      </c>
      <c r="O47" s="91" t="s">
        <v>167</v>
      </c>
    </row>
    <row r="48" spans="2:15" ht="20.25" customHeight="1">
      <c r="B48" s="170" t="s">
        <v>42</v>
      </c>
      <c r="C48" s="170"/>
      <c r="D48" s="170"/>
      <c r="E48" s="170"/>
      <c r="F48" s="170"/>
      <c r="G48" s="170"/>
      <c r="H48" s="170"/>
      <c r="I48" s="170"/>
      <c r="J48" s="88"/>
      <c r="K48" s="90">
        <v>45</v>
      </c>
      <c r="L48" s="90" t="str">
        <f t="shared" si="0"/>
        <v>Bramfield</v>
      </c>
      <c r="M48" s="90">
        <f t="shared" si="1"/>
        <v>45</v>
      </c>
      <c r="N48" s="90">
        <f t="shared" si="2"/>
        <v>1.00048</v>
      </c>
      <c r="O48" s="91" t="s">
        <v>169</v>
      </c>
    </row>
    <row r="49" spans="2:15" ht="20.25" customHeight="1">
      <c r="B49" s="166" t="str">
        <f>Fees!B14</f>
        <v>Service (Including burial of body) at graveside in churchyard</v>
      </c>
      <c r="C49" s="166"/>
      <c r="D49" s="166"/>
      <c r="E49" s="166"/>
      <c r="F49" s="166"/>
      <c r="G49" s="4"/>
      <c r="H49" s="61" t="str">
        <f>IF(G49="Y",Fees!D14,"")</f>
        <v/>
      </c>
      <c r="I49" s="61" t="str">
        <f>IF(G49="Y",Fees!E14,"")</f>
        <v/>
      </c>
      <c r="J49" s="88"/>
      <c r="K49" s="90">
        <v>46</v>
      </c>
      <c r="L49" s="90" t="str">
        <f t="shared" si="0"/>
        <v>Bramford</v>
      </c>
      <c r="M49" s="90">
        <f t="shared" si="1"/>
        <v>46</v>
      </c>
      <c r="N49" s="90">
        <f t="shared" si="2"/>
        <v>1.0004900000000001</v>
      </c>
      <c r="O49" s="91" t="s">
        <v>171</v>
      </c>
    </row>
    <row r="50" spans="2:15" ht="20.25" customHeight="1">
      <c r="B50" s="166" t="str">
        <f>Fees!B15</f>
        <v>Service (burial of cremated remains) at graveside in churchyard</v>
      </c>
      <c r="C50" s="166"/>
      <c r="D50" s="166"/>
      <c r="E50" s="166"/>
      <c r="F50" s="166"/>
      <c r="G50" s="4"/>
      <c r="H50" s="61" t="str">
        <f>IF(G50="Y",Fees!D15,"")</f>
        <v/>
      </c>
      <c r="I50" s="61" t="str">
        <f>IF(G50="Y",Fees!E15,"")</f>
        <v/>
      </c>
      <c r="J50" s="88"/>
      <c r="K50" s="90">
        <v>47</v>
      </c>
      <c r="L50" s="90" t="str">
        <f t="shared" si="0"/>
        <v>Brampton</v>
      </c>
      <c r="M50" s="90">
        <f t="shared" si="1"/>
        <v>47</v>
      </c>
      <c r="N50" s="90">
        <f t="shared" si="2"/>
        <v>1.0004999999999999</v>
      </c>
      <c r="O50" s="91" t="s">
        <v>173</v>
      </c>
    </row>
    <row r="51" spans="2:15" ht="20.25" customHeight="1">
      <c r="B51" s="166" t="str">
        <f>Fees!B16</f>
        <v>Funeral service at crematorium or cemetery, inc. / not inc. burial or disposal of body/ashes*</v>
      </c>
      <c r="C51" s="166"/>
      <c r="D51" s="166"/>
      <c r="E51" s="166"/>
      <c r="F51" s="166"/>
      <c r="G51" s="4"/>
      <c r="H51" s="61" t="str">
        <f>IF(G51="Y",Fees!D16,"")</f>
        <v/>
      </c>
      <c r="I51" s="61" t="str">
        <f>IF(G51="Y",Fees!E16,"")</f>
        <v/>
      </c>
      <c r="J51" s="88"/>
      <c r="K51" s="90">
        <v>48</v>
      </c>
      <c r="L51" s="90" t="str">
        <f t="shared" si="0"/>
        <v>Brandeston</v>
      </c>
      <c r="M51" s="90">
        <f t="shared" si="1"/>
        <v>48</v>
      </c>
      <c r="N51" s="90">
        <f t="shared" si="2"/>
        <v>1.00051</v>
      </c>
      <c r="O51" s="91" t="s">
        <v>175</v>
      </c>
    </row>
    <row r="52" spans="2:15" ht="20.25" customHeight="1">
      <c r="B52" s="166" t="str">
        <f>Fees!B17</f>
        <v>Funeral service in premises belonging to FD, before / after burial / cremation</v>
      </c>
      <c r="C52" s="166"/>
      <c r="D52" s="166"/>
      <c r="E52" s="166"/>
      <c r="F52" s="166"/>
      <c r="G52" s="4"/>
      <c r="H52" s="61" t="str">
        <f>IF(G52="Y",Fees!D17,"")</f>
        <v/>
      </c>
      <c r="I52" s="61" t="str">
        <f>IF(G52="Y",Fees!E17,"")</f>
        <v/>
      </c>
      <c r="J52" s="88"/>
      <c r="K52" s="90">
        <v>49</v>
      </c>
      <c r="L52" s="90" t="str">
        <f t="shared" si="0"/>
        <v>Brandon w Wangford</v>
      </c>
      <c r="M52" s="90">
        <f t="shared" si="1"/>
        <v>49</v>
      </c>
      <c r="N52" s="90">
        <f t="shared" si="2"/>
        <v>1.0005200000000001</v>
      </c>
      <c r="O52" s="91" t="s">
        <v>177</v>
      </c>
    </row>
    <row r="53" spans="2:15" ht="20.25" customHeight="1">
      <c r="B53" s="55" t="str">
        <f>Fees!B18</f>
        <v>Cremation just before / after funeral service in premises belonging to FD</v>
      </c>
      <c r="C53" s="55"/>
      <c r="D53" s="80"/>
      <c r="E53" s="80"/>
      <c r="F53" s="55"/>
      <c r="G53" s="4"/>
      <c r="H53" s="61"/>
      <c r="I53" s="61" t="str">
        <f>IF(G53="Y",Fees!E18,"")</f>
        <v/>
      </c>
      <c r="J53" s="88"/>
      <c r="K53" s="90">
        <v>50</v>
      </c>
      <c r="L53" s="90" t="str">
        <f t="shared" si="0"/>
        <v>Brantham</v>
      </c>
      <c r="M53" s="90">
        <f t="shared" si="1"/>
        <v>50</v>
      </c>
      <c r="N53" s="90">
        <f t="shared" si="2"/>
        <v>1.0005299999999999</v>
      </c>
      <c r="O53" s="91" t="s">
        <v>179</v>
      </c>
    </row>
    <row r="54" spans="2:15" ht="20.25" customHeight="1">
      <c r="B54" s="166" t="str">
        <f>Fees!B19</f>
        <v>Burial of body in churchyard (commital)</v>
      </c>
      <c r="C54" s="166"/>
      <c r="D54" s="166"/>
      <c r="E54" s="166"/>
      <c r="F54" s="166"/>
      <c r="G54" s="4"/>
      <c r="H54" s="61" t="str">
        <f>IF(G54="Y",Fees!D19,"")</f>
        <v/>
      </c>
      <c r="I54" s="61" t="str">
        <f>IF(G54="Y",Fees!E19,"")</f>
        <v/>
      </c>
      <c r="J54" s="88"/>
      <c r="K54" s="90">
        <v>51</v>
      </c>
      <c r="L54" s="90" t="str">
        <f t="shared" si="0"/>
        <v>Bredfield</v>
      </c>
      <c r="M54" s="90">
        <f t="shared" si="1"/>
        <v>51</v>
      </c>
      <c r="N54" s="90">
        <f t="shared" si="2"/>
        <v>1.00054</v>
      </c>
      <c r="O54" s="91" t="s">
        <v>181</v>
      </c>
    </row>
    <row r="55" spans="2:15" ht="20.25" customHeight="1">
      <c r="B55" s="166" t="str">
        <f>Fees!B20</f>
        <v>Burial of cremated remains in churchyard or other lawful disposal</v>
      </c>
      <c r="C55" s="166"/>
      <c r="D55" s="166"/>
      <c r="E55" s="166"/>
      <c r="F55" s="166"/>
      <c r="G55" s="4"/>
      <c r="H55" s="61" t="str">
        <f>IF(G55="Y",Fees!D20,"")</f>
        <v/>
      </c>
      <c r="I55" s="61" t="str">
        <f>IF(G55="Y",Fees!E20,"")</f>
        <v/>
      </c>
      <c r="J55" s="88"/>
      <c r="K55" s="90">
        <v>52</v>
      </c>
      <c r="L55" s="90" t="str">
        <f t="shared" si="0"/>
        <v>Brent Eleigh</v>
      </c>
      <c r="M55" s="90">
        <f t="shared" si="1"/>
        <v>52</v>
      </c>
      <c r="N55" s="90">
        <f t="shared" si="2"/>
        <v>1.0005500000000001</v>
      </c>
      <c r="O55" s="91" t="s">
        <v>183</v>
      </c>
    </row>
    <row r="56" spans="2:15" ht="20.25" customHeight="1">
      <c r="B56" s="55" t="str">
        <f>Fees!B21</f>
        <v>Burial of body / ashes / other lawful disposal (ashes) in cemetary (committal)</v>
      </c>
      <c r="C56" s="55"/>
      <c r="D56" s="80"/>
      <c r="E56" s="80"/>
      <c r="F56" s="55"/>
      <c r="G56" s="4"/>
      <c r="H56" s="61" t="str">
        <f>IF(G56="Y",Fees!D21,"")</f>
        <v/>
      </c>
      <c r="I56" s="61" t="str">
        <f>IF(G56="Y",Fees!E21,"")</f>
        <v/>
      </c>
      <c r="J56" s="88"/>
      <c r="K56" s="90">
        <v>53</v>
      </c>
      <c r="L56" s="90" t="str">
        <f t="shared" si="0"/>
        <v>Brettenham</v>
      </c>
      <c r="M56" s="90">
        <f t="shared" si="1"/>
        <v>53</v>
      </c>
      <c r="N56" s="90">
        <f t="shared" si="2"/>
        <v>1.0005599999999999</v>
      </c>
      <c r="O56" s="91" t="s">
        <v>185</v>
      </c>
    </row>
    <row r="57" spans="2:15" ht="20.25" customHeight="1">
      <c r="B57" s="166" t="str">
        <f>Fees!B22</f>
        <v>Certificate issued at time of burial</v>
      </c>
      <c r="C57" s="166"/>
      <c r="D57" s="166"/>
      <c r="E57" s="166"/>
      <c r="F57" s="166"/>
      <c r="G57" s="4"/>
      <c r="H57" s="61" t="str">
        <f>IF(G57="Y",Fees!D22,"")</f>
        <v/>
      </c>
      <c r="I57" s="61" t="str">
        <f>IF(G57="Y",Fees!E22,"")</f>
        <v/>
      </c>
      <c r="J57" s="88"/>
      <c r="K57" s="90">
        <v>54</v>
      </c>
      <c r="L57" s="90" t="str">
        <f t="shared" si="0"/>
        <v>Bridge Communities</v>
      </c>
      <c r="M57" s="90">
        <f t="shared" si="1"/>
        <v>54</v>
      </c>
      <c r="N57" s="90">
        <f t="shared" si="2"/>
        <v>1.00057</v>
      </c>
      <c r="O57" s="91" t="s">
        <v>1083</v>
      </c>
    </row>
    <row r="58" spans="2:15" ht="20.25" customHeight="1">
      <c r="B58" s="174" t="s">
        <v>43</v>
      </c>
      <c r="C58" s="174"/>
      <c r="D58" s="174"/>
      <c r="E58" s="174"/>
      <c r="F58" s="174"/>
      <c r="G58" s="174"/>
      <c r="H58" s="127">
        <f>SUM(H39:H57)</f>
        <v>0</v>
      </c>
      <c r="I58" s="69" t="str">
        <f>IF(H58=0,"No service selected","")</f>
        <v>No service selected</v>
      </c>
      <c r="J58" s="88"/>
      <c r="K58" s="90">
        <v>55</v>
      </c>
      <c r="L58" s="90" t="str">
        <f t="shared" si="0"/>
        <v>Brightwell</v>
      </c>
      <c r="M58" s="90">
        <f t="shared" si="1"/>
        <v>55</v>
      </c>
      <c r="N58" s="90">
        <f t="shared" si="2"/>
        <v>1.00058</v>
      </c>
      <c r="O58" s="91" t="s">
        <v>187</v>
      </c>
    </row>
    <row r="59" spans="2:15" ht="20.25" customHeight="1">
      <c r="B59" s="175" t="s">
        <v>44</v>
      </c>
      <c r="C59" s="175"/>
      <c r="D59" s="175"/>
      <c r="E59" s="175"/>
      <c r="F59" s="175"/>
      <c r="G59" s="175"/>
      <c r="H59" s="175"/>
      <c r="I59" s="61">
        <f>SUM(I39:I57)</f>
        <v>0</v>
      </c>
      <c r="J59" s="88"/>
      <c r="K59" s="90">
        <v>56</v>
      </c>
      <c r="L59" s="90" t="str">
        <f t="shared" si="0"/>
        <v>Brockley</v>
      </c>
      <c r="M59" s="90">
        <f t="shared" si="1"/>
        <v>56</v>
      </c>
      <c r="N59" s="90">
        <f t="shared" si="2"/>
        <v>1.0005900000000001</v>
      </c>
      <c r="O59" s="91" t="s">
        <v>189</v>
      </c>
    </row>
    <row r="60" spans="2:15" ht="20.25" customHeight="1">
      <c r="B60" s="70" t="s">
        <v>45</v>
      </c>
      <c r="C60" s="71"/>
      <c r="D60" s="112" t="s">
        <v>46</v>
      </c>
      <c r="E60" s="176"/>
      <c r="F60" s="176"/>
      <c r="G60" s="176"/>
      <c r="H60" s="176"/>
      <c r="I60" s="79"/>
      <c r="J60" s="88"/>
      <c r="K60" s="90">
        <v>57</v>
      </c>
      <c r="L60" s="90" t="str">
        <f t="shared" si="0"/>
        <v>Brome with Oakley</v>
      </c>
      <c r="M60" s="90">
        <f t="shared" si="1"/>
        <v>57</v>
      </c>
      <c r="N60" s="90">
        <f t="shared" si="2"/>
        <v>1.0005999999999999</v>
      </c>
      <c r="O60" s="91" t="s">
        <v>191</v>
      </c>
    </row>
    <row r="61" spans="2:15" ht="20.25" customHeight="1">
      <c r="B61" s="128"/>
      <c r="C61" s="129"/>
      <c r="D61" s="5"/>
      <c r="E61" s="130" t="s">
        <v>47</v>
      </c>
      <c r="F61" s="177">
        <f>Fees!D1</f>
        <v>0.55000000000000004</v>
      </c>
      <c r="G61" s="177"/>
      <c r="H61" s="62"/>
      <c r="I61" s="61">
        <f>IF(D61&gt;0,D61*F61,0)</f>
        <v>0</v>
      </c>
      <c r="J61" s="88"/>
      <c r="K61" s="90">
        <v>58</v>
      </c>
      <c r="L61" s="90" t="str">
        <f t="shared" si="0"/>
        <v>Bromeswell</v>
      </c>
      <c r="M61" s="90">
        <f t="shared" si="1"/>
        <v>58</v>
      </c>
      <c r="N61" s="90">
        <f t="shared" si="2"/>
        <v>1.00061</v>
      </c>
      <c r="O61" s="91" t="s">
        <v>193</v>
      </c>
    </row>
    <row r="62" spans="2:15" ht="20.25" customHeight="1">
      <c r="B62" s="175"/>
      <c r="C62" s="175"/>
      <c r="D62" s="175"/>
      <c r="E62" s="175"/>
      <c r="F62" s="175"/>
      <c r="G62" s="175"/>
      <c r="H62" s="175"/>
      <c r="I62" s="61">
        <f>I61</f>
        <v>0</v>
      </c>
      <c r="J62" s="88"/>
      <c r="K62" s="90">
        <v>59</v>
      </c>
      <c r="L62" s="90" t="str">
        <f t="shared" si="0"/>
        <v>Bruisyard</v>
      </c>
      <c r="M62" s="90">
        <f t="shared" si="1"/>
        <v>59</v>
      </c>
      <c r="N62" s="90">
        <f t="shared" si="2"/>
        <v>1.0006200000000001</v>
      </c>
      <c r="O62" s="91" t="s">
        <v>195</v>
      </c>
    </row>
    <row r="63" spans="2:15" ht="20.25" customHeight="1">
      <c r="B63" s="72" t="s">
        <v>48</v>
      </c>
      <c r="C63" s="178" t="s">
        <v>49</v>
      </c>
      <c r="D63" s="178"/>
      <c r="E63" s="178"/>
      <c r="F63" s="73"/>
      <c r="G63" s="73"/>
      <c r="H63" s="73"/>
      <c r="I63" s="105"/>
      <c r="J63" s="88"/>
      <c r="K63" s="90">
        <v>60</v>
      </c>
      <c r="L63" s="90" t="str">
        <f t="shared" si="0"/>
        <v>Brundish</v>
      </c>
      <c r="M63" s="90">
        <f t="shared" si="1"/>
        <v>60</v>
      </c>
      <c r="N63" s="90">
        <f t="shared" si="2"/>
        <v>1.0006299999999999</v>
      </c>
      <c r="O63" s="91" t="s">
        <v>197</v>
      </c>
    </row>
    <row r="64" spans="2:15" ht="20.25" customHeight="1">
      <c r="B64" s="54" t="s">
        <v>50</v>
      </c>
      <c r="C64" s="179"/>
      <c r="D64" s="179"/>
      <c r="E64" s="179"/>
      <c r="F64" s="179"/>
      <c r="G64" s="179"/>
      <c r="H64" s="179"/>
      <c r="I64" s="106"/>
      <c r="J64" s="88"/>
      <c r="K64" s="90">
        <v>61</v>
      </c>
      <c r="L64" s="90" t="str">
        <f t="shared" si="0"/>
        <v>Bucklesham &amp; Foxhall</v>
      </c>
      <c r="M64" s="90">
        <f t="shared" si="1"/>
        <v>61</v>
      </c>
      <c r="N64" s="90">
        <f t="shared" si="2"/>
        <v>1.00064</v>
      </c>
      <c r="O64" s="91" t="s">
        <v>199</v>
      </c>
    </row>
    <row r="65" spans="2:15" ht="20.25" customHeight="1">
      <c r="B65" s="54" t="s">
        <v>51</v>
      </c>
      <c r="C65" s="179"/>
      <c r="D65" s="179"/>
      <c r="E65" s="179"/>
      <c r="F65" s="179"/>
      <c r="G65" s="179"/>
      <c r="H65" s="179"/>
      <c r="I65" s="106"/>
      <c r="J65" s="88"/>
      <c r="K65" s="90">
        <v>62</v>
      </c>
      <c r="L65" s="90" t="str">
        <f t="shared" si="0"/>
        <v>Bungay</v>
      </c>
      <c r="M65" s="90">
        <f t="shared" si="1"/>
        <v>62</v>
      </c>
      <c r="N65" s="90">
        <f t="shared" si="2"/>
        <v>1.00065</v>
      </c>
      <c r="O65" s="91" t="s">
        <v>201</v>
      </c>
    </row>
    <row r="66" spans="2:15" ht="20.25" customHeight="1">
      <c r="B66" s="54" t="s">
        <v>52</v>
      </c>
      <c r="C66" s="179" t="s">
        <v>53</v>
      </c>
      <c r="D66" s="179"/>
      <c r="E66" s="179"/>
      <c r="F66" s="180"/>
      <c r="G66" s="180"/>
      <c r="H66" s="180"/>
      <c r="I66" s="106"/>
      <c r="J66" s="88"/>
      <c r="K66" s="90">
        <v>63</v>
      </c>
      <c r="L66" s="90" t="str">
        <f t="shared" si="0"/>
        <v>Bures</v>
      </c>
      <c r="M66" s="90">
        <f t="shared" si="1"/>
        <v>63</v>
      </c>
      <c r="N66" s="90">
        <f t="shared" si="2"/>
        <v>1.0006600000000001</v>
      </c>
      <c r="O66" s="91" t="s">
        <v>203</v>
      </c>
    </row>
    <row r="67" spans="2:15" ht="20.25" customHeight="1">
      <c r="B67" s="54"/>
      <c r="C67" s="179" t="s">
        <v>54</v>
      </c>
      <c r="D67" s="179"/>
      <c r="E67" s="179"/>
      <c r="F67" s="179" t="s">
        <v>55</v>
      </c>
      <c r="G67" s="179"/>
      <c r="H67" s="179"/>
      <c r="I67" s="106"/>
      <c r="J67" s="88"/>
      <c r="K67" s="90">
        <v>64</v>
      </c>
      <c r="L67" s="90" t="str">
        <f t="shared" si="0"/>
        <v>Burgate</v>
      </c>
      <c r="M67" s="90">
        <f t="shared" si="1"/>
        <v>64</v>
      </c>
      <c r="N67" s="90">
        <f t="shared" si="2"/>
        <v>1.0006699999999999</v>
      </c>
      <c r="O67" s="91" t="s">
        <v>205</v>
      </c>
    </row>
    <row r="68" spans="2:15" ht="20.25" customHeight="1">
      <c r="B68" s="54" t="s">
        <v>56</v>
      </c>
      <c r="C68" s="179" t="s">
        <v>57</v>
      </c>
      <c r="D68" s="179"/>
      <c r="E68" s="179"/>
      <c r="F68" s="179"/>
      <c r="G68" s="179"/>
      <c r="H68" s="179"/>
      <c r="I68" s="106"/>
      <c r="J68" s="88"/>
      <c r="K68" s="90">
        <v>65</v>
      </c>
      <c r="L68" s="90" t="str">
        <f t="shared" si="0"/>
        <v>Burgh</v>
      </c>
      <c r="M68" s="90">
        <f t="shared" si="1"/>
        <v>65</v>
      </c>
      <c r="N68" s="90">
        <f t="shared" si="2"/>
        <v>1.00068</v>
      </c>
      <c r="O68" s="91" t="s">
        <v>207</v>
      </c>
    </row>
    <row r="69" spans="2:15" ht="20.25" customHeight="1">
      <c r="B69" s="54" t="s">
        <v>56</v>
      </c>
      <c r="C69" s="185"/>
      <c r="D69" s="185"/>
      <c r="E69" s="185"/>
      <c r="F69" s="185"/>
      <c r="G69" s="185"/>
      <c r="H69" s="185"/>
      <c r="I69" s="106"/>
      <c r="J69" s="88"/>
      <c r="K69" s="90">
        <v>66</v>
      </c>
      <c r="L69" s="90" t="str">
        <f t="shared" ref="L69:L132" si="3">IFERROR(VLOOKUP(K69,$M$4:$O$445,3,FALSE),"")</f>
        <v>Burstall</v>
      </c>
      <c r="M69" s="90">
        <f t="shared" ref="M69:M132" si="4">IFERROR(RANK(N69,$N$4:$N$445,1),"")</f>
        <v>66</v>
      </c>
      <c r="N69" s="90">
        <f t="shared" ref="N69:N132" si="5">IFERROR(SEARCH($C$8,O69)+ROW()/100000,"")</f>
        <v>1.0006900000000001</v>
      </c>
      <c r="O69" s="91" t="s">
        <v>209</v>
      </c>
    </row>
    <row r="70" spans="2:15" ht="20.25" customHeight="1">
      <c r="B70" s="181" t="s">
        <v>58</v>
      </c>
      <c r="C70" s="181"/>
      <c r="D70" s="181"/>
      <c r="E70" s="181"/>
      <c r="F70" s="181"/>
      <c r="G70" s="181"/>
      <c r="H70" s="181"/>
      <c r="I70" s="61">
        <f>SUM(I64:I69)</f>
        <v>0</v>
      </c>
      <c r="J70" s="88"/>
      <c r="K70" s="90">
        <v>67</v>
      </c>
      <c r="L70" s="90" t="str">
        <f t="shared" si="3"/>
        <v>Bury St Edmunds All Saints</v>
      </c>
      <c r="M70" s="90">
        <f t="shared" si="4"/>
        <v>67</v>
      </c>
      <c r="N70" s="90">
        <f t="shared" si="5"/>
        <v>1.0006999999999999</v>
      </c>
      <c r="O70" s="91" t="s">
        <v>211</v>
      </c>
    </row>
    <row r="71" spans="2:15" ht="20.25" customHeight="1">
      <c r="B71" s="186" t="s">
        <v>59</v>
      </c>
      <c r="C71" s="186"/>
      <c r="D71" s="186"/>
      <c r="E71" s="186"/>
      <c r="F71" s="186"/>
      <c r="G71" s="186"/>
      <c r="H71" s="61">
        <f>H58</f>
        <v>0</v>
      </c>
      <c r="I71" s="79"/>
      <c r="J71" s="88"/>
      <c r="K71" s="90">
        <v>68</v>
      </c>
      <c r="L71" s="90" t="str">
        <f t="shared" si="3"/>
        <v>Bury St Edmunds Christ Church</v>
      </c>
      <c r="M71" s="90">
        <f t="shared" si="4"/>
        <v>68</v>
      </c>
      <c r="N71" s="90">
        <f t="shared" si="5"/>
        <v>1.00071</v>
      </c>
      <c r="O71" s="91" t="s">
        <v>213</v>
      </c>
    </row>
    <row r="72" spans="2:15" ht="20.25" customHeight="1">
      <c r="B72" s="186" t="s">
        <v>1234</v>
      </c>
      <c r="C72" s="186"/>
      <c r="D72" s="186"/>
      <c r="E72" s="186"/>
      <c r="F72" s="186"/>
      <c r="G72" s="186"/>
      <c r="H72" s="79"/>
      <c r="I72" s="61">
        <f>I59+I62+I70</f>
        <v>0</v>
      </c>
      <c r="J72" s="88"/>
      <c r="K72" s="90">
        <v>69</v>
      </c>
      <c r="L72" s="90" t="str">
        <f t="shared" si="3"/>
        <v>Bury St Edmunds St George</v>
      </c>
      <c r="M72" s="90">
        <f t="shared" si="4"/>
        <v>69</v>
      </c>
      <c r="N72" s="90">
        <f t="shared" si="5"/>
        <v>1.0007200000000001</v>
      </c>
      <c r="O72" s="91" t="s">
        <v>215</v>
      </c>
    </row>
    <row r="73" spans="2:15" ht="20.25" customHeight="1">
      <c r="B73" s="131"/>
      <c r="C73" s="123"/>
      <c r="D73" s="132"/>
      <c r="E73" s="132"/>
      <c r="F73" s="123"/>
      <c r="G73" s="123"/>
      <c r="H73" s="132"/>
      <c r="I73" s="107"/>
      <c r="J73" s="88"/>
      <c r="K73" s="90">
        <v>70</v>
      </c>
      <c r="L73" s="90" t="str">
        <f t="shared" si="3"/>
        <v>Bury St Edmunds St John</v>
      </c>
      <c r="M73" s="90">
        <f t="shared" si="4"/>
        <v>70</v>
      </c>
      <c r="N73" s="90">
        <f t="shared" si="5"/>
        <v>1.0007299999999999</v>
      </c>
      <c r="O73" s="91" t="s">
        <v>217</v>
      </c>
    </row>
    <row r="74" spans="2:15" ht="20.25" customHeight="1">
      <c r="B74" s="181" t="s">
        <v>60</v>
      </c>
      <c r="C74" s="181"/>
      <c r="D74" s="181"/>
      <c r="E74" s="181"/>
      <c r="F74" s="181"/>
      <c r="G74" s="181"/>
      <c r="H74" s="165">
        <f>H71+I72</f>
        <v>0</v>
      </c>
      <c r="I74" s="165"/>
      <c r="J74" s="88"/>
      <c r="K74" s="90">
        <v>71</v>
      </c>
      <c r="L74" s="90" t="str">
        <f t="shared" si="3"/>
        <v>Bury St Edmunds St Mary and St Peter</v>
      </c>
      <c r="M74" s="90">
        <f t="shared" si="4"/>
        <v>71</v>
      </c>
      <c r="N74" s="90">
        <f t="shared" si="5"/>
        <v>1.00074</v>
      </c>
      <c r="O74" s="91" t="s">
        <v>219</v>
      </c>
    </row>
    <row r="75" spans="2:15" ht="20.25" customHeight="1">
      <c r="B75" s="182"/>
      <c r="C75" s="183"/>
      <c r="D75" s="183"/>
      <c r="E75" s="183"/>
      <c r="F75" s="183"/>
      <c r="G75" s="183"/>
      <c r="H75" s="96"/>
      <c r="I75" s="108"/>
      <c r="J75" s="88"/>
      <c r="K75" s="90">
        <v>72</v>
      </c>
      <c r="L75" s="90" t="str">
        <f t="shared" si="3"/>
        <v>Butley</v>
      </c>
      <c r="M75" s="90">
        <f t="shared" si="4"/>
        <v>72</v>
      </c>
      <c r="N75" s="90">
        <f t="shared" si="5"/>
        <v>1.00075</v>
      </c>
      <c r="O75" s="91" t="s">
        <v>221</v>
      </c>
    </row>
    <row r="76" spans="2:15" ht="36.75" customHeight="1">
      <c r="B76" s="64" t="s">
        <v>61</v>
      </c>
      <c r="C76" s="184"/>
      <c r="D76" s="184"/>
      <c r="E76" s="184"/>
      <c r="F76" s="184"/>
      <c r="G76" s="184"/>
      <c r="H76" s="184"/>
      <c r="I76" s="184"/>
      <c r="J76" s="88"/>
      <c r="K76" s="90">
        <v>73</v>
      </c>
      <c r="L76" s="90" t="str">
        <f t="shared" si="3"/>
        <v>Buxhall</v>
      </c>
      <c r="M76" s="90">
        <f t="shared" si="4"/>
        <v>73</v>
      </c>
      <c r="N76" s="90">
        <f t="shared" si="5"/>
        <v>1.0007600000000001</v>
      </c>
      <c r="O76" s="91" t="s">
        <v>223</v>
      </c>
    </row>
    <row r="77" spans="2:15">
      <c r="J77" s="88"/>
      <c r="K77" s="90">
        <v>74</v>
      </c>
      <c r="L77" s="90" t="str">
        <f t="shared" si="3"/>
        <v>Campsea Ashe</v>
      </c>
      <c r="M77" s="90">
        <f t="shared" si="4"/>
        <v>74</v>
      </c>
      <c r="N77" s="90">
        <f t="shared" si="5"/>
        <v>1.0007699999999999</v>
      </c>
      <c r="O77" s="91" t="s">
        <v>225</v>
      </c>
    </row>
    <row r="78" spans="2:15">
      <c r="J78" s="88"/>
      <c r="K78" s="90">
        <v>75</v>
      </c>
      <c r="L78" s="90" t="str">
        <f t="shared" si="3"/>
        <v>Capel St Mary with Lt. Wenham</v>
      </c>
      <c r="M78" s="90">
        <f t="shared" si="4"/>
        <v>75</v>
      </c>
      <c r="N78" s="90">
        <f t="shared" si="5"/>
        <v>1.00078</v>
      </c>
      <c r="O78" s="91" t="s">
        <v>227</v>
      </c>
    </row>
    <row r="79" spans="2:15">
      <c r="J79" s="88"/>
      <c r="K79" s="90">
        <v>76</v>
      </c>
      <c r="L79" s="90" t="str">
        <f t="shared" si="3"/>
        <v>Cavendish</v>
      </c>
      <c r="M79" s="90">
        <f t="shared" si="4"/>
        <v>76</v>
      </c>
      <c r="N79" s="90">
        <f t="shared" si="5"/>
        <v>1.0007900000000001</v>
      </c>
      <c r="O79" s="91" t="s">
        <v>229</v>
      </c>
    </row>
    <row r="80" spans="2:15">
      <c r="J80" s="88"/>
      <c r="K80" s="90">
        <v>77</v>
      </c>
      <c r="L80" s="90" t="str">
        <f t="shared" si="3"/>
        <v>Charsfield with Debach</v>
      </c>
      <c r="M80" s="90">
        <f t="shared" si="4"/>
        <v>77</v>
      </c>
      <c r="N80" s="90">
        <f t="shared" si="5"/>
        <v>1.0007999999999999</v>
      </c>
      <c r="O80" s="91" t="s">
        <v>231</v>
      </c>
    </row>
    <row r="81" spans="10:15">
      <c r="J81" s="88"/>
      <c r="K81" s="90">
        <v>78</v>
      </c>
      <c r="L81" s="90" t="str">
        <f t="shared" si="3"/>
        <v>Chedburgh</v>
      </c>
      <c r="M81" s="90">
        <f t="shared" si="4"/>
        <v>78</v>
      </c>
      <c r="N81" s="90">
        <f t="shared" si="5"/>
        <v>1.00081</v>
      </c>
      <c r="O81" s="91" t="s">
        <v>233</v>
      </c>
    </row>
    <row r="82" spans="10:15">
      <c r="J82" s="88"/>
      <c r="K82" s="90">
        <v>79</v>
      </c>
      <c r="L82" s="90" t="str">
        <f t="shared" si="3"/>
        <v>Chediston</v>
      </c>
      <c r="M82" s="90">
        <f t="shared" si="4"/>
        <v>79</v>
      </c>
      <c r="N82" s="90">
        <f t="shared" si="5"/>
        <v>1.00082</v>
      </c>
      <c r="O82" s="91" t="s">
        <v>235</v>
      </c>
    </row>
    <row r="83" spans="10:15">
      <c r="J83" s="88"/>
      <c r="K83" s="90">
        <v>80</v>
      </c>
      <c r="L83" s="90" t="str">
        <f t="shared" si="3"/>
        <v>Chelmondiston</v>
      </c>
      <c r="M83" s="90">
        <f t="shared" si="4"/>
        <v>80</v>
      </c>
      <c r="N83" s="90">
        <f t="shared" si="5"/>
        <v>1.0008300000000001</v>
      </c>
      <c r="O83" s="91" t="s">
        <v>237</v>
      </c>
    </row>
    <row r="84" spans="10:15">
      <c r="J84" s="88"/>
      <c r="K84" s="90">
        <v>81</v>
      </c>
      <c r="L84" s="90" t="str">
        <f t="shared" si="3"/>
        <v>Chelsworth</v>
      </c>
      <c r="M84" s="90">
        <f t="shared" si="4"/>
        <v>81</v>
      </c>
      <c r="N84" s="90">
        <f t="shared" si="5"/>
        <v>1.00084</v>
      </c>
      <c r="O84" s="91" t="s">
        <v>239</v>
      </c>
    </row>
    <row r="85" spans="10:15">
      <c r="J85" s="88"/>
      <c r="K85" s="90">
        <v>82</v>
      </c>
      <c r="L85" s="90" t="str">
        <f t="shared" si="3"/>
        <v>Chevington</v>
      </c>
      <c r="M85" s="90">
        <f t="shared" si="4"/>
        <v>82</v>
      </c>
      <c r="N85" s="90">
        <f t="shared" si="5"/>
        <v>1.00085</v>
      </c>
      <c r="O85" s="91" t="s">
        <v>241</v>
      </c>
    </row>
    <row r="86" spans="10:15">
      <c r="J86" s="88"/>
      <c r="K86" s="90">
        <v>83</v>
      </c>
      <c r="L86" s="90" t="str">
        <f t="shared" si="3"/>
        <v>Chillesford</v>
      </c>
      <c r="M86" s="90">
        <f t="shared" si="4"/>
        <v>83</v>
      </c>
      <c r="N86" s="90">
        <f t="shared" si="5"/>
        <v>1.0008600000000001</v>
      </c>
      <c r="O86" s="91" t="s">
        <v>243</v>
      </c>
    </row>
    <row r="87" spans="10:15">
      <c r="J87" s="88"/>
      <c r="K87" s="90">
        <v>84</v>
      </c>
      <c r="L87" s="90" t="str">
        <f t="shared" si="3"/>
        <v>Clare with Poslingford UP</v>
      </c>
      <c r="M87" s="90">
        <f t="shared" si="4"/>
        <v>84</v>
      </c>
      <c r="N87" s="90">
        <f t="shared" si="5"/>
        <v>1.0008699999999999</v>
      </c>
      <c r="O87" s="91" t="s">
        <v>245</v>
      </c>
    </row>
    <row r="88" spans="10:15">
      <c r="J88" s="88"/>
      <c r="K88" s="90">
        <v>85</v>
      </c>
      <c r="L88" s="90" t="str">
        <f t="shared" si="3"/>
        <v>Claydon &amp; Barham</v>
      </c>
      <c r="M88" s="90">
        <f t="shared" si="4"/>
        <v>85</v>
      </c>
      <c r="N88" s="90">
        <f t="shared" si="5"/>
        <v>1.00088</v>
      </c>
      <c r="O88" s="91" t="s">
        <v>247</v>
      </c>
    </row>
    <row r="89" spans="10:15">
      <c r="J89" s="88"/>
      <c r="K89" s="90">
        <v>86</v>
      </c>
      <c r="L89" s="90" t="str">
        <f t="shared" si="3"/>
        <v>Clopton</v>
      </c>
      <c r="M89" s="90">
        <f t="shared" si="4"/>
        <v>86</v>
      </c>
      <c r="N89" s="90">
        <f t="shared" si="5"/>
        <v>1.0008900000000001</v>
      </c>
      <c r="O89" s="91" t="s">
        <v>249</v>
      </c>
    </row>
    <row r="90" spans="10:15">
      <c r="J90" s="88"/>
      <c r="K90" s="90">
        <v>87</v>
      </c>
      <c r="L90" s="90" t="str">
        <f t="shared" si="3"/>
        <v>Cockfield</v>
      </c>
      <c r="M90" s="90">
        <f t="shared" si="4"/>
        <v>87</v>
      </c>
      <c r="N90" s="90">
        <f t="shared" si="5"/>
        <v>1.0008999999999999</v>
      </c>
      <c r="O90" s="91" t="s">
        <v>251</v>
      </c>
    </row>
    <row r="91" spans="10:15">
      <c r="J91" s="88"/>
      <c r="K91" s="90">
        <v>88</v>
      </c>
      <c r="L91" s="90" t="str">
        <f t="shared" si="3"/>
        <v>Coddenham</v>
      </c>
      <c r="M91" s="90">
        <f t="shared" si="4"/>
        <v>88</v>
      </c>
      <c r="N91" s="90">
        <f t="shared" si="5"/>
        <v>1.00091</v>
      </c>
      <c r="O91" s="91" t="s">
        <v>253</v>
      </c>
    </row>
    <row r="92" spans="10:15">
      <c r="J92" s="88"/>
      <c r="K92" s="90">
        <v>89</v>
      </c>
      <c r="L92" s="90" t="str">
        <f t="shared" si="3"/>
        <v>Combs</v>
      </c>
      <c r="M92" s="90">
        <f t="shared" si="4"/>
        <v>89</v>
      </c>
      <c r="N92" s="90">
        <f t="shared" si="5"/>
        <v>1.00092</v>
      </c>
      <c r="O92" s="91" t="s">
        <v>255</v>
      </c>
    </row>
    <row r="93" spans="10:15">
      <c r="J93" s="88"/>
      <c r="K93" s="90">
        <v>90</v>
      </c>
      <c r="L93" s="90" t="str">
        <f t="shared" si="3"/>
        <v>Coney Weston</v>
      </c>
      <c r="M93" s="90">
        <f t="shared" si="4"/>
        <v>90</v>
      </c>
      <c r="N93" s="90">
        <f t="shared" si="5"/>
        <v>1.0009300000000001</v>
      </c>
      <c r="O93" s="91" t="s">
        <v>257</v>
      </c>
    </row>
    <row r="94" spans="10:15">
      <c r="J94" s="88"/>
      <c r="K94" s="90">
        <v>91</v>
      </c>
      <c r="L94" s="90" t="str">
        <f t="shared" si="3"/>
        <v>Cookley</v>
      </c>
      <c r="M94" s="90">
        <f t="shared" si="4"/>
        <v>91</v>
      </c>
      <c r="N94" s="90">
        <f t="shared" si="5"/>
        <v>1.0009399999999999</v>
      </c>
      <c r="O94" s="91" t="s">
        <v>259</v>
      </c>
    </row>
    <row r="95" spans="10:15">
      <c r="J95" s="88"/>
      <c r="K95" s="90">
        <v>92</v>
      </c>
      <c r="L95" s="90" t="str">
        <f t="shared" si="3"/>
        <v>Copdock w Washbrook</v>
      </c>
      <c r="M95" s="90">
        <f t="shared" si="4"/>
        <v>92</v>
      </c>
      <c r="N95" s="90">
        <f t="shared" si="5"/>
        <v>1.00095</v>
      </c>
      <c r="O95" s="91" t="s">
        <v>261</v>
      </c>
    </row>
    <row r="96" spans="10:15">
      <c r="J96" s="88"/>
      <c r="K96" s="90">
        <v>93</v>
      </c>
      <c r="L96" s="90" t="str">
        <f t="shared" si="3"/>
        <v>Cotton</v>
      </c>
      <c r="M96" s="90">
        <f t="shared" si="4"/>
        <v>93</v>
      </c>
      <c r="N96" s="90">
        <f t="shared" si="5"/>
        <v>1.0009600000000001</v>
      </c>
      <c r="O96" s="91" t="s">
        <v>263</v>
      </c>
    </row>
    <row r="97" spans="10:15">
      <c r="J97" s="88"/>
      <c r="K97" s="90">
        <v>94</v>
      </c>
      <c r="L97" s="90" t="str">
        <f t="shared" si="3"/>
        <v>Covehithe with Benacre</v>
      </c>
      <c r="M97" s="90">
        <f t="shared" si="4"/>
        <v>94</v>
      </c>
      <c r="N97" s="90">
        <f t="shared" si="5"/>
        <v>1.0009699999999999</v>
      </c>
      <c r="O97" s="91" t="s">
        <v>265</v>
      </c>
    </row>
    <row r="98" spans="10:15">
      <c r="J98" s="88"/>
      <c r="K98" s="90">
        <v>95</v>
      </c>
      <c r="L98" s="90" t="str">
        <f t="shared" si="3"/>
        <v>Cowlinge</v>
      </c>
      <c r="M98" s="90">
        <f t="shared" si="4"/>
        <v>95</v>
      </c>
      <c r="N98" s="90">
        <f t="shared" si="5"/>
        <v>1.00098</v>
      </c>
      <c r="O98" s="91" t="s">
        <v>267</v>
      </c>
    </row>
    <row r="99" spans="10:15">
      <c r="J99" s="88"/>
      <c r="K99" s="90">
        <v>96</v>
      </c>
      <c r="L99" s="90" t="str">
        <f t="shared" si="3"/>
        <v>Cransford</v>
      </c>
      <c r="M99" s="90">
        <f t="shared" si="4"/>
        <v>96</v>
      </c>
      <c r="N99" s="90">
        <f t="shared" si="5"/>
        <v>1.00099</v>
      </c>
      <c r="O99" s="91" t="s">
        <v>269</v>
      </c>
    </row>
    <row r="100" spans="10:15">
      <c r="J100" s="88"/>
      <c r="K100" s="90">
        <v>97</v>
      </c>
      <c r="L100" s="90" t="str">
        <f t="shared" si="3"/>
        <v>Cratfield</v>
      </c>
      <c r="M100" s="90">
        <f t="shared" si="4"/>
        <v>97</v>
      </c>
      <c r="N100" s="90">
        <f t="shared" si="5"/>
        <v>1.0009999999999999</v>
      </c>
      <c r="O100" s="91" t="s">
        <v>271</v>
      </c>
    </row>
    <row r="101" spans="10:15">
      <c r="J101" s="88"/>
      <c r="K101" s="90">
        <v>98</v>
      </c>
      <c r="L101" s="90" t="str">
        <f t="shared" si="3"/>
        <v>Creeting St Mary</v>
      </c>
      <c r="M101" s="90">
        <f t="shared" si="4"/>
        <v>98</v>
      </c>
      <c r="N101" s="90">
        <f t="shared" si="5"/>
        <v>1.00101</v>
      </c>
      <c r="O101" s="91" t="s">
        <v>273</v>
      </c>
    </row>
    <row r="102" spans="10:15">
      <c r="J102" s="88"/>
      <c r="K102" s="90">
        <v>99</v>
      </c>
      <c r="L102" s="90" t="str">
        <f t="shared" si="3"/>
        <v>Creeting St Peter</v>
      </c>
      <c r="M102" s="90">
        <f t="shared" si="4"/>
        <v>99</v>
      </c>
      <c r="N102" s="90">
        <f t="shared" si="5"/>
        <v>1.00102</v>
      </c>
      <c r="O102" s="91" t="s">
        <v>275</v>
      </c>
    </row>
    <row r="103" spans="10:15">
      <c r="J103" s="88"/>
      <c r="K103" s="90">
        <v>100</v>
      </c>
      <c r="L103" s="90" t="str">
        <f t="shared" si="3"/>
        <v>Cretingham</v>
      </c>
      <c r="M103" s="90">
        <f t="shared" si="4"/>
        <v>100</v>
      </c>
      <c r="N103" s="90">
        <f t="shared" si="5"/>
        <v>1.0010300000000001</v>
      </c>
      <c r="O103" s="91" t="s">
        <v>277</v>
      </c>
    </row>
    <row r="104" spans="10:15">
      <c r="J104" s="88"/>
      <c r="K104" s="90">
        <v>101</v>
      </c>
      <c r="L104" s="90" t="str">
        <f t="shared" si="3"/>
        <v>Crowfield</v>
      </c>
      <c r="M104" s="90">
        <f t="shared" si="4"/>
        <v>101</v>
      </c>
      <c r="N104" s="90">
        <f t="shared" si="5"/>
        <v>1.0010399999999999</v>
      </c>
      <c r="O104" s="91" t="s">
        <v>1081</v>
      </c>
    </row>
    <row r="105" spans="10:15">
      <c r="J105" s="88"/>
      <c r="K105" s="90">
        <v>102</v>
      </c>
      <c r="L105" s="90" t="str">
        <f t="shared" si="3"/>
        <v>Culford</v>
      </c>
      <c r="M105" s="90">
        <f t="shared" si="4"/>
        <v>102</v>
      </c>
      <c r="N105" s="90">
        <f t="shared" si="5"/>
        <v>1.00105</v>
      </c>
      <c r="O105" s="91" t="s">
        <v>279</v>
      </c>
    </row>
    <row r="106" spans="10:15">
      <c r="J106" s="88"/>
      <c r="K106" s="90">
        <v>103</v>
      </c>
      <c r="L106" s="90" t="str">
        <f t="shared" si="3"/>
        <v>Culpho</v>
      </c>
      <c r="M106" s="90">
        <f t="shared" si="4"/>
        <v>103</v>
      </c>
      <c r="N106" s="90">
        <f t="shared" si="5"/>
        <v>1.0010600000000001</v>
      </c>
      <c r="O106" s="91" t="s">
        <v>281</v>
      </c>
    </row>
    <row r="107" spans="10:15">
      <c r="J107" s="88"/>
      <c r="K107" s="90">
        <v>104</v>
      </c>
      <c r="L107" s="90" t="str">
        <f t="shared" si="3"/>
        <v>Dalham</v>
      </c>
      <c r="M107" s="90">
        <f t="shared" si="4"/>
        <v>104</v>
      </c>
      <c r="N107" s="90">
        <f t="shared" si="5"/>
        <v>1.0010699999999999</v>
      </c>
      <c r="O107" s="91" t="s">
        <v>283</v>
      </c>
    </row>
    <row r="108" spans="10:15">
      <c r="J108" s="88"/>
      <c r="K108" s="90">
        <v>105</v>
      </c>
      <c r="L108" s="90" t="str">
        <f t="shared" si="3"/>
        <v>Dallinghoo</v>
      </c>
      <c r="M108" s="90">
        <f t="shared" si="4"/>
        <v>105</v>
      </c>
      <c r="N108" s="90">
        <f t="shared" si="5"/>
        <v>1.00108</v>
      </c>
      <c r="O108" s="91" t="s">
        <v>285</v>
      </c>
    </row>
    <row r="109" spans="10:15">
      <c r="J109" s="88"/>
      <c r="K109" s="90">
        <v>106</v>
      </c>
      <c r="L109" s="90" t="str">
        <f t="shared" si="3"/>
        <v>Darsham</v>
      </c>
      <c r="M109" s="90">
        <f t="shared" si="4"/>
        <v>106</v>
      </c>
      <c r="N109" s="90">
        <f t="shared" si="5"/>
        <v>1.00109</v>
      </c>
      <c r="O109" s="91" t="s">
        <v>287</v>
      </c>
    </row>
    <row r="110" spans="10:15">
      <c r="J110" s="88"/>
      <c r="K110" s="90">
        <v>107</v>
      </c>
      <c r="L110" s="90" t="str">
        <f t="shared" si="3"/>
        <v>Debenham</v>
      </c>
      <c r="M110" s="90">
        <f t="shared" si="4"/>
        <v>107</v>
      </c>
      <c r="N110" s="90">
        <f t="shared" si="5"/>
        <v>1.0011000000000001</v>
      </c>
      <c r="O110" s="91" t="s">
        <v>289</v>
      </c>
    </row>
    <row r="111" spans="10:15">
      <c r="J111" s="88"/>
      <c r="K111" s="90">
        <v>108</v>
      </c>
      <c r="L111" s="90" t="str">
        <f t="shared" si="3"/>
        <v>Denham St John</v>
      </c>
      <c r="M111" s="90">
        <f t="shared" si="4"/>
        <v>108</v>
      </c>
      <c r="N111" s="90">
        <f t="shared" si="5"/>
        <v>1.0011099999999999</v>
      </c>
      <c r="O111" s="91" t="s">
        <v>291</v>
      </c>
    </row>
    <row r="112" spans="10:15">
      <c r="J112" s="88"/>
      <c r="K112" s="90">
        <v>109</v>
      </c>
      <c r="L112" s="90" t="str">
        <f t="shared" si="3"/>
        <v>Denham St Mary</v>
      </c>
      <c r="M112" s="90">
        <f t="shared" si="4"/>
        <v>109</v>
      </c>
      <c r="N112" s="90">
        <f t="shared" si="5"/>
        <v>1.00112</v>
      </c>
      <c r="O112" s="92" t="s">
        <v>293</v>
      </c>
    </row>
    <row r="113" spans="10:15">
      <c r="J113" s="88"/>
      <c r="K113" s="90">
        <v>110</v>
      </c>
      <c r="L113" s="90" t="str">
        <f t="shared" si="3"/>
        <v>Dennington</v>
      </c>
      <c r="M113" s="90">
        <f t="shared" si="4"/>
        <v>110</v>
      </c>
      <c r="N113" s="90">
        <f t="shared" si="5"/>
        <v>1.0011300000000001</v>
      </c>
      <c r="O113" s="93" t="s">
        <v>295</v>
      </c>
    </row>
    <row r="114" spans="10:15">
      <c r="J114" s="88"/>
      <c r="K114" s="90">
        <v>111</v>
      </c>
      <c r="L114" s="90" t="str">
        <f t="shared" si="3"/>
        <v>Denston</v>
      </c>
      <c r="M114" s="90">
        <f t="shared" si="4"/>
        <v>111</v>
      </c>
      <c r="N114" s="90">
        <f t="shared" si="5"/>
        <v>1.0011399999999999</v>
      </c>
      <c r="O114" s="91" t="s">
        <v>297</v>
      </c>
    </row>
    <row r="115" spans="10:15">
      <c r="J115" s="88"/>
      <c r="K115" s="90">
        <v>112</v>
      </c>
      <c r="L115" s="90" t="str">
        <f t="shared" si="3"/>
        <v>Depden</v>
      </c>
      <c r="M115" s="90">
        <f t="shared" si="4"/>
        <v>112</v>
      </c>
      <c r="N115" s="90">
        <f t="shared" si="5"/>
        <v>1.00115</v>
      </c>
      <c r="O115" s="91" t="s">
        <v>299</v>
      </c>
    </row>
    <row r="116" spans="10:15">
      <c r="J116" s="88"/>
      <c r="K116" s="90">
        <v>113</v>
      </c>
      <c r="L116" s="90" t="str">
        <f t="shared" si="3"/>
        <v>Drinkstone</v>
      </c>
      <c r="M116" s="90">
        <f t="shared" si="4"/>
        <v>113</v>
      </c>
      <c r="N116" s="90">
        <f t="shared" si="5"/>
        <v>1.00116</v>
      </c>
      <c r="O116" s="91" t="s">
        <v>301</v>
      </c>
    </row>
    <row r="117" spans="10:15">
      <c r="J117" s="88"/>
      <c r="K117" s="90">
        <v>114</v>
      </c>
      <c r="L117" s="90" t="str">
        <f t="shared" si="3"/>
        <v>Dunwich</v>
      </c>
      <c r="M117" s="90">
        <f t="shared" si="4"/>
        <v>114</v>
      </c>
      <c r="N117" s="90">
        <f t="shared" si="5"/>
        <v>1.0011699999999999</v>
      </c>
      <c r="O117" s="91" t="s">
        <v>303</v>
      </c>
    </row>
    <row r="118" spans="10:15">
      <c r="J118" s="88"/>
      <c r="K118" s="90">
        <v>115</v>
      </c>
      <c r="L118" s="90" t="str">
        <f t="shared" si="3"/>
        <v>Earl Soham</v>
      </c>
      <c r="M118" s="90">
        <f t="shared" si="4"/>
        <v>115</v>
      </c>
      <c r="N118" s="90">
        <f t="shared" si="5"/>
        <v>1.00118</v>
      </c>
      <c r="O118" s="91" t="s">
        <v>305</v>
      </c>
    </row>
    <row r="119" spans="10:15">
      <c r="J119" s="88"/>
      <c r="K119" s="90">
        <v>116</v>
      </c>
      <c r="L119" s="90" t="str">
        <f t="shared" si="3"/>
        <v>Earl Stonham with Stonham Parva</v>
      </c>
      <c r="M119" s="90">
        <f t="shared" si="4"/>
        <v>116</v>
      </c>
      <c r="N119" s="90">
        <f t="shared" si="5"/>
        <v>1.00119</v>
      </c>
      <c r="O119" s="91" t="s">
        <v>307</v>
      </c>
    </row>
    <row r="120" spans="10:15">
      <c r="J120" s="88"/>
      <c r="K120" s="90">
        <v>117</v>
      </c>
      <c r="L120" s="90" t="str">
        <f t="shared" si="3"/>
        <v>East Bergholt</v>
      </c>
      <c r="M120" s="90">
        <f t="shared" si="4"/>
        <v>117</v>
      </c>
      <c r="N120" s="90">
        <f t="shared" si="5"/>
        <v>1.0012000000000001</v>
      </c>
      <c r="O120" s="91" t="s">
        <v>309</v>
      </c>
    </row>
    <row r="121" spans="10:15">
      <c r="J121" s="88"/>
      <c r="K121" s="90">
        <v>118</v>
      </c>
      <c r="L121" s="90" t="str">
        <f t="shared" si="3"/>
        <v>Easton</v>
      </c>
      <c r="M121" s="90">
        <f t="shared" si="4"/>
        <v>118</v>
      </c>
      <c r="N121" s="90">
        <f t="shared" si="5"/>
        <v>1.0012099999999999</v>
      </c>
      <c r="O121" s="91" t="s">
        <v>311</v>
      </c>
    </row>
    <row r="122" spans="10:15">
      <c r="J122" s="88"/>
      <c r="K122" s="90">
        <v>119</v>
      </c>
      <c r="L122" s="90" t="str">
        <f t="shared" si="3"/>
        <v>Edwardstone</v>
      </c>
      <c r="M122" s="90">
        <f t="shared" si="4"/>
        <v>119</v>
      </c>
      <c r="N122" s="90">
        <f t="shared" si="5"/>
        <v>1.00122</v>
      </c>
      <c r="O122" s="91" t="s">
        <v>313</v>
      </c>
    </row>
    <row r="123" spans="10:15">
      <c r="J123" s="88"/>
      <c r="K123" s="90">
        <v>120</v>
      </c>
      <c r="L123" s="90" t="str">
        <f t="shared" si="3"/>
        <v>Ellough &amp; Weston</v>
      </c>
      <c r="M123" s="90">
        <f t="shared" si="4"/>
        <v>120</v>
      </c>
      <c r="N123" s="90">
        <f t="shared" si="5"/>
        <v>1.0012300000000001</v>
      </c>
      <c r="O123" s="91" t="s">
        <v>315</v>
      </c>
    </row>
    <row r="124" spans="10:15">
      <c r="J124" s="88"/>
      <c r="K124" s="90">
        <v>121</v>
      </c>
      <c r="L124" s="90" t="str">
        <f t="shared" si="3"/>
        <v>Elmsett</v>
      </c>
      <c r="M124" s="90">
        <f t="shared" si="4"/>
        <v>121</v>
      </c>
      <c r="N124" s="90">
        <f t="shared" si="5"/>
        <v>1.0012399999999999</v>
      </c>
      <c r="O124" s="91" t="s">
        <v>317</v>
      </c>
    </row>
    <row r="125" spans="10:15">
      <c r="J125" s="88"/>
      <c r="K125" s="90">
        <v>122</v>
      </c>
      <c r="L125" s="90" t="str">
        <f t="shared" si="3"/>
        <v>Elmswell</v>
      </c>
      <c r="M125" s="90">
        <f t="shared" si="4"/>
        <v>122</v>
      </c>
      <c r="N125" s="90">
        <f t="shared" si="5"/>
        <v>1.00125</v>
      </c>
      <c r="O125" s="91" t="s">
        <v>319</v>
      </c>
    </row>
    <row r="126" spans="10:15">
      <c r="J126" s="88"/>
      <c r="K126" s="90">
        <v>123</v>
      </c>
      <c r="L126" s="90" t="str">
        <f t="shared" si="3"/>
        <v>Elveden</v>
      </c>
      <c r="M126" s="90">
        <f t="shared" si="4"/>
        <v>123</v>
      </c>
      <c r="N126" s="90">
        <f t="shared" si="5"/>
        <v>1.00126</v>
      </c>
      <c r="O126" s="91" t="s">
        <v>321</v>
      </c>
    </row>
    <row r="127" spans="10:15">
      <c r="J127" s="88"/>
      <c r="K127" s="90">
        <v>124</v>
      </c>
      <c r="L127" s="90" t="str">
        <f t="shared" si="3"/>
        <v>Eriswell</v>
      </c>
      <c r="M127" s="90">
        <f t="shared" si="4"/>
        <v>124</v>
      </c>
      <c r="N127" s="90">
        <f t="shared" si="5"/>
        <v>1.0012700000000001</v>
      </c>
      <c r="O127" s="91" t="s">
        <v>323</v>
      </c>
    </row>
    <row r="128" spans="10:15">
      <c r="J128" s="88"/>
      <c r="K128" s="90">
        <v>125</v>
      </c>
      <c r="L128" s="90" t="str">
        <f t="shared" si="3"/>
        <v>Erwarton</v>
      </c>
      <c r="M128" s="90">
        <f t="shared" si="4"/>
        <v>125</v>
      </c>
      <c r="N128" s="90">
        <f t="shared" si="5"/>
        <v>1.0012799999999999</v>
      </c>
      <c r="O128" s="91" t="s">
        <v>325</v>
      </c>
    </row>
    <row r="129" spans="10:15">
      <c r="J129" s="88"/>
      <c r="K129" s="90">
        <v>126</v>
      </c>
      <c r="L129" s="90" t="str">
        <f t="shared" si="3"/>
        <v>Euston</v>
      </c>
      <c r="M129" s="90">
        <f t="shared" si="4"/>
        <v>126</v>
      </c>
      <c r="N129" s="90">
        <f t="shared" si="5"/>
        <v>1.00129</v>
      </c>
      <c r="O129" s="91" t="s">
        <v>327</v>
      </c>
    </row>
    <row r="130" spans="10:15">
      <c r="J130" s="88"/>
      <c r="K130" s="90">
        <v>127</v>
      </c>
      <c r="L130" s="90" t="str">
        <f t="shared" si="3"/>
        <v>Exning St Agnes</v>
      </c>
      <c r="M130" s="90">
        <f t="shared" si="4"/>
        <v>127</v>
      </c>
      <c r="N130" s="90">
        <f t="shared" si="5"/>
        <v>1.0013000000000001</v>
      </c>
      <c r="O130" s="91" t="s">
        <v>1067</v>
      </c>
    </row>
    <row r="131" spans="10:15">
      <c r="J131" s="88"/>
      <c r="K131" s="90">
        <v>128</v>
      </c>
      <c r="L131" s="90" t="str">
        <f t="shared" si="3"/>
        <v>Exning w the Chapel of Landwade</v>
      </c>
      <c r="M131" s="90">
        <f t="shared" si="4"/>
        <v>128</v>
      </c>
      <c r="N131" s="90">
        <f t="shared" si="5"/>
        <v>1.0013099999999999</v>
      </c>
      <c r="O131" s="91" t="s">
        <v>1207</v>
      </c>
    </row>
    <row r="132" spans="10:15">
      <c r="J132" s="88"/>
      <c r="K132" s="90">
        <v>129</v>
      </c>
      <c r="L132" s="90" t="str">
        <f t="shared" si="3"/>
        <v>Eye w Braiseworth</v>
      </c>
      <c r="M132" s="90">
        <f t="shared" si="4"/>
        <v>129</v>
      </c>
      <c r="N132" s="90">
        <f t="shared" si="5"/>
        <v>1.00132</v>
      </c>
      <c r="O132" s="91" t="s">
        <v>1208</v>
      </c>
    </row>
    <row r="133" spans="10:15">
      <c r="J133" s="88"/>
      <c r="K133" s="90">
        <v>130</v>
      </c>
      <c r="L133" s="90" t="str">
        <f t="shared" ref="L133:L196" si="6">IFERROR(VLOOKUP(K133,$M$4:$O$445,3,FALSE),"")</f>
        <v>Eyke</v>
      </c>
      <c r="M133" s="90">
        <f t="shared" ref="M133:M196" si="7">IFERROR(RANK(N133,$N$4:$N$445,1),"")</f>
        <v>130</v>
      </c>
      <c r="N133" s="90">
        <f t="shared" ref="N133:N196" si="8">IFERROR(SEARCH($C$8,O133)+ROW()/100000,"")</f>
        <v>1.0013300000000001</v>
      </c>
      <c r="O133" s="91" t="s">
        <v>335</v>
      </c>
    </row>
    <row r="134" spans="10:15">
      <c r="J134" s="88"/>
      <c r="K134" s="90">
        <v>131</v>
      </c>
      <c r="L134" s="90" t="str">
        <f t="shared" si="6"/>
        <v>Fakenham Magna</v>
      </c>
      <c r="M134" s="90">
        <f t="shared" si="7"/>
        <v>131</v>
      </c>
      <c r="N134" s="90">
        <f t="shared" si="8"/>
        <v>1.0013399999999999</v>
      </c>
      <c r="O134" s="91" t="s">
        <v>337</v>
      </c>
    </row>
    <row r="135" spans="10:15">
      <c r="J135" s="88"/>
      <c r="K135" s="90">
        <v>132</v>
      </c>
      <c r="L135" s="90" t="str">
        <f t="shared" si="6"/>
        <v>Falkenham</v>
      </c>
      <c r="M135" s="90">
        <f t="shared" si="7"/>
        <v>132</v>
      </c>
      <c r="N135" s="90">
        <f t="shared" si="8"/>
        <v>1.00135</v>
      </c>
      <c r="O135" s="91" t="s">
        <v>339</v>
      </c>
    </row>
    <row r="136" spans="10:15">
      <c r="J136" s="88"/>
      <c r="K136" s="90">
        <v>133</v>
      </c>
      <c r="L136" s="90" t="str">
        <f t="shared" si="6"/>
        <v>Farnham &amp; Stratford St Andrew</v>
      </c>
      <c r="M136" s="90">
        <f t="shared" si="7"/>
        <v>133</v>
      </c>
      <c r="N136" s="90">
        <f t="shared" si="8"/>
        <v>1.00136</v>
      </c>
      <c r="O136" s="91" t="s">
        <v>341</v>
      </c>
    </row>
    <row r="137" spans="10:15">
      <c r="J137" s="88"/>
      <c r="K137" s="90">
        <v>134</v>
      </c>
      <c r="L137" s="90" t="str">
        <f t="shared" si="6"/>
        <v>Felixstowe Christchurch</v>
      </c>
      <c r="M137" s="90">
        <f t="shared" si="7"/>
        <v>134</v>
      </c>
      <c r="N137" s="90">
        <f t="shared" si="8"/>
        <v>1.0013700000000001</v>
      </c>
      <c r="O137" s="91" t="s">
        <v>343</v>
      </c>
    </row>
    <row r="138" spans="10:15">
      <c r="J138" s="88"/>
      <c r="K138" s="90">
        <v>135</v>
      </c>
      <c r="L138" s="90" t="str">
        <f t="shared" si="6"/>
        <v>Felixstowe St John</v>
      </c>
      <c r="M138" s="90">
        <f t="shared" si="7"/>
        <v>135</v>
      </c>
      <c r="N138" s="90">
        <f t="shared" si="8"/>
        <v>1.0013799999999999</v>
      </c>
      <c r="O138" s="91" t="s">
        <v>345</v>
      </c>
    </row>
    <row r="139" spans="10:15">
      <c r="J139" s="88"/>
      <c r="K139" s="90">
        <v>136</v>
      </c>
      <c r="L139" s="90" t="str">
        <f t="shared" si="6"/>
        <v>Felixstowe St Peter St Paul</v>
      </c>
      <c r="M139" s="90">
        <f t="shared" si="7"/>
        <v>136</v>
      </c>
      <c r="N139" s="90">
        <f t="shared" si="8"/>
        <v>1.00139</v>
      </c>
      <c r="O139" s="91" t="s">
        <v>347</v>
      </c>
    </row>
    <row r="140" spans="10:15">
      <c r="J140" s="88"/>
      <c r="K140" s="90">
        <v>137</v>
      </c>
      <c r="L140" s="90" t="str">
        <f t="shared" si="6"/>
        <v>Felsham</v>
      </c>
      <c r="M140" s="90">
        <f t="shared" si="7"/>
        <v>137</v>
      </c>
      <c r="N140" s="90">
        <f t="shared" si="8"/>
        <v>1.0014000000000001</v>
      </c>
      <c r="O140" s="91" t="s">
        <v>349</v>
      </c>
    </row>
    <row r="141" spans="10:15">
      <c r="J141" s="88"/>
      <c r="K141" s="90">
        <v>138</v>
      </c>
      <c r="L141" s="90" t="str">
        <f t="shared" si="6"/>
        <v>Finningham</v>
      </c>
      <c r="M141" s="90">
        <f t="shared" si="7"/>
        <v>138</v>
      </c>
      <c r="N141" s="90">
        <f t="shared" si="8"/>
        <v>1.0014099999999999</v>
      </c>
      <c r="O141" s="91" t="s">
        <v>351</v>
      </c>
    </row>
    <row r="142" spans="10:15">
      <c r="J142" s="88"/>
      <c r="K142" s="90">
        <v>139</v>
      </c>
      <c r="L142" s="90" t="str">
        <f t="shared" si="6"/>
        <v>Flempton with Hengrave</v>
      </c>
      <c r="M142" s="90">
        <f t="shared" si="7"/>
        <v>139</v>
      </c>
      <c r="N142" s="90">
        <f t="shared" si="8"/>
        <v>1.00142</v>
      </c>
      <c r="O142" s="91" t="s">
        <v>353</v>
      </c>
    </row>
    <row r="143" spans="10:15">
      <c r="J143" s="88"/>
      <c r="K143" s="90">
        <v>140</v>
      </c>
      <c r="L143" s="90" t="str">
        <f t="shared" si="6"/>
        <v>Flixton</v>
      </c>
      <c r="M143" s="90">
        <f t="shared" si="7"/>
        <v>140</v>
      </c>
      <c r="N143" s="90">
        <f t="shared" si="8"/>
        <v>1.00143</v>
      </c>
      <c r="O143" s="91" t="s">
        <v>355</v>
      </c>
    </row>
    <row r="144" spans="10:15">
      <c r="J144" s="88"/>
      <c r="K144" s="90">
        <v>141</v>
      </c>
      <c r="L144" s="90" t="str">
        <f t="shared" si="6"/>
        <v>Flowton</v>
      </c>
      <c r="M144" s="90">
        <f t="shared" si="7"/>
        <v>141</v>
      </c>
      <c r="N144" s="90">
        <f t="shared" si="8"/>
        <v>1.0014400000000001</v>
      </c>
      <c r="O144" s="91" t="s">
        <v>357</v>
      </c>
    </row>
    <row r="145" spans="10:15">
      <c r="J145" s="88"/>
      <c r="K145" s="90">
        <v>142</v>
      </c>
      <c r="L145" s="90" t="str">
        <f t="shared" si="6"/>
        <v>Fornham All Saints</v>
      </c>
      <c r="M145" s="90">
        <f t="shared" si="7"/>
        <v>142</v>
      </c>
      <c r="N145" s="90">
        <f t="shared" si="8"/>
        <v>1.00145</v>
      </c>
      <c r="O145" s="91" t="s">
        <v>359</v>
      </c>
    </row>
    <row r="146" spans="10:15">
      <c r="J146" s="88"/>
      <c r="K146" s="90">
        <v>143</v>
      </c>
      <c r="L146" s="90" t="str">
        <f t="shared" si="6"/>
        <v>Fornham St Martin</v>
      </c>
      <c r="M146" s="90">
        <f t="shared" si="7"/>
        <v>143</v>
      </c>
      <c r="N146" s="90">
        <f t="shared" si="8"/>
        <v>1.00146</v>
      </c>
      <c r="O146" s="93" t="s">
        <v>361</v>
      </c>
    </row>
    <row r="147" spans="10:15">
      <c r="J147" s="88"/>
      <c r="K147" s="90">
        <v>144</v>
      </c>
      <c r="L147" s="90" t="str">
        <f t="shared" si="6"/>
        <v>Framlingham</v>
      </c>
      <c r="M147" s="90">
        <f t="shared" si="7"/>
        <v>144</v>
      </c>
      <c r="N147" s="90">
        <f t="shared" si="8"/>
        <v>1.0014700000000001</v>
      </c>
      <c r="O147" s="91" t="s">
        <v>363</v>
      </c>
    </row>
    <row r="148" spans="10:15">
      <c r="J148" s="88"/>
      <c r="K148" s="90">
        <v>145</v>
      </c>
      <c r="L148" s="90" t="str">
        <f t="shared" si="6"/>
        <v>Framsden</v>
      </c>
      <c r="M148" s="90">
        <f t="shared" si="7"/>
        <v>145</v>
      </c>
      <c r="N148" s="90">
        <f t="shared" si="8"/>
        <v>1.0014799999999999</v>
      </c>
      <c r="O148" s="91" t="s">
        <v>365</v>
      </c>
    </row>
    <row r="149" spans="10:15">
      <c r="J149" s="88"/>
      <c r="K149" s="90">
        <v>146</v>
      </c>
      <c r="L149" s="90" t="str">
        <f t="shared" si="6"/>
        <v>Freckenham</v>
      </c>
      <c r="M149" s="90">
        <f t="shared" si="7"/>
        <v>146</v>
      </c>
      <c r="N149" s="90">
        <f t="shared" si="8"/>
        <v>1.00149</v>
      </c>
      <c r="O149" s="91" t="s">
        <v>367</v>
      </c>
    </row>
    <row r="150" spans="10:15">
      <c r="J150" s="88"/>
      <c r="K150" s="90">
        <v>147</v>
      </c>
      <c r="L150" s="90" t="str">
        <f t="shared" si="6"/>
        <v>Fressingfield</v>
      </c>
      <c r="M150" s="90">
        <f t="shared" si="7"/>
        <v>147</v>
      </c>
      <c r="N150" s="90">
        <f t="shared" si="8"/>
        <v>1.0015000000000001</v>
      </c>
      <c r="O150" s="91" t="s">
        <v>369</v>
      </c>
    </row>
    <row r="151" spans="10:15">
      <c r="J151" s="88"/>
      <c r="K151" s="90">
        <v>148</v>
      </c>
      <c r="L151" s="90" t="str">
        <f t="shared" si="6"/>
        <v>Freston</v>
      </c>
      <c r="M151" s="90">
        <f t="shared" si="7"/>
        <v>148</v>
      </c>
      <c r="N151" s="90">
        <f t="shared" si="8"/>
        <v>1.0015099999999999</v>
      </c>
      <c r="O151" s="91" t="s">
        <v>371</v>
      </c>
    </row>
    <row r="152" spans="10:15">
      <c r="J152" s="88"/>
      <c r="K152" s="90">
        <v>149</v>
      </c>
      <c r="L152" s="90" t="str">
        <f t="shared" si="6"/>
        <v>Friston</v>
      </c>
      <c r="M152" s="90">
        <f t="shared" si="7"/>
        <v>149</v>
      </c>
      <c r="N152" s="90">
        <f t="shared" si="8"/>
        <v>1.00152</v>
      </c>
      <c r="O152" s="91" t="s">
        <v>373</v>
      </c>
    </row>
    <row r="153" spans="10:15">
      <c r="J153" s="88"/>
      <c r="K153" s="90">
        <v>150</v>
      </c>
      <c r="L153" s="90" t="str">
        <f t="shared" si="6"/>
        <v>Frostenden</v>
      </c>
      <c r="M153" s="90">
        <f t="shared" si="7"/>
        <v>150</v>
      </c>
      <c r="N153" s="90">
        <f t="shared" si="8"/>
        <v>1.00153</v>
      </c>
      <c r="O153" s="91" t="s">
        <v>375</v>
      </c>
    </row>
    <row r="154" spans="10:15">
      <c r="J154" s="88"/>
      <c r="K154" s="90">
        <v>151</v>
      </c>
      <c r="L154" s="90" t="str">
        <f t="shared" si="6"/>
        <v>Gazeley</v>
      </c>
      <c r="M154" s="90">
        <f t="shared" si="7"/>
        <v>151</v>
      </c>
      <c r="N154" s="90">
        <f t="shared" si="8"/>
        <v>1.0015400000000001</v>
      </c>
      <c r="O154" s="91" t="s">
        <v>377</v>
      </c>
    </row>
    <row r="155" spans="10:15">
      <c r="J155" s="88"/>
      <c r="K155" s="90">
        <v>152</v>
      </c>
      <c r="L155" s="90" t="str">
        <f t="shared" si="6"/>
        <v>Gedding</v>
      </c>
      <c r="M155" s="90">
        <f t="shared" si="7"/>
        <v>152</v>
      </c>
      <c r="N155" s="90">
        <f t="shared" si="8"/>
        <v>1.0015499999999999</v>
      </c>
      <c r="O155" s="91" t="s">
        <v>379</v>
      </c>
    </row>
    <row r="156" spans="10:15">
      <c r="J156" s="88"/>
      <c r="K156" s="90">
        <v>153</v>
      </c>
      <c r="L156" s="90" t="str">
        <f t="shared" si="6"/>
        <v>Gipping</v>
      </c>
      <c r="M156" s="90">
        <f t="shared" si="7"/>
        <v>153</v>
      </c>
      <c r="N156" s="90">
        <f t="shared" si="8"/>
        <v>1.00156</v>
      </c>
      <c r="O156" s="91" t="s">
        <v>381</v>
      </c>
    </row>
    <row r="157" spans="10:15">
      <c r="J157" s="88"/>
      <c r="K157" s="90">
        <v>154</v>
      </c>
      <c r="L157" s="90" t="str">
        <f t="shared" si="6"/>
        <v>Gislingham</v>
      </c>
      <c r="M157" s="90">
        <f t="shared" si="7"/>
        <v>154</v>
      </c>
      <c r="N157" s="90">
        <f t="shared" si="8"/>
        <v>1.0015700000000001</v>
      </c>
      <c r="O157" s="91" t="s">
        <v>383</v>
      </c>
    </row>
    <row r="158" spans="10:15">
      <c r="J158" s="88"/>
      <c r="K158" s="90">
        <v>155</v>
      </c>
      <c r="L158" s="90" t="str">
        <f t="shared" si="6"/>
        <v>Glemsford</v>
      </c>
      <c r="M158" s="90">
        <f t="shared" si="7"/>
        <v>155</v>
      </c>
      <c r="N158" s="90">
        <f t="shared" si="8"/>
        <v>1.0015799999999999</v>
      </c>
      <c r="O158" s="91" t="s">
        <v>385</v>
      </c>
    </row>
    <row r="159" spans="10:15">
      <c r="J159" s="88"/>
      <c r="K159" s="90">
        <v>156</v>
      </c>
      <c r="L159" s="90" t="str">
        <f t="shared" si="6"/>
        <v>Gosbeck</v>
      </c>
      <c r="M159" s="90">
        <f t="shared" si="7"/>
        <v>156</v>
      </c>
      <c r="N159" s="90">
        <f t="shared" si="8"/>
        <v>1.00159</v>
      </c>
      <c r="O159" s="91" t="s">
        <v>387</v>
      </c>
    </row>
    <row r="160" spans="10:15">
      <c r="J160" s="88"/>
      <c r="K160" s="90">
        <v>157</v>
      </c>
      <c r="L160" s="90" t="str">
        <f t="shared" si="6"/>
        <v>Great Ashfield</v>
      </c>
      <c r="M160" s="90">
        <f t="shared" si="7"/>
        <v>157</v>
      </c>
      <c r="N160" s="90">
        <f t="shared" si="8"/>
        <v>1.0016</v>
      </c>
      <c r="O160" s="91" t="s">
        <v>389</v>
      </c>
    </row>
    <row r="161" spans="10:15">
      <c r="J161" s="88"/>
      <c r="K161" s="90">
        <v>158</v>
      </c>
      <c r="L161" s="90" t="str">
        <f t="shared" si="6"/>
        <v>Great Barton</v>
      </c>
      <c r="M161" s="90">
        <f t="shared" si="7"/>
        <v>158</v>
      </c>
      <c r="N161" s="90">
        <f t="shared" si="8"/>
        <v>1.0016099999999999</v>
      </c>
      <c r="O161" s="91" t="s">
        <v>391</v>
      </c>
    </row>
    <row r="162" spans="10:15">
      <c r="J162" s="88"/>
      <c r="K162" s="90">
        <v>159</v>
      </c>
      <c r="L162" s="90" t="str">
        <f t="shared" si="6"/>
        <v>Great Bealings</v>
      </c>
      <c r="M162" s="90">
        <f t="shared" si="7"/>
        <v>159</v>
      </c>
      <c r="N162" s="90">
        <f t="shared" si="8"/>
        <v>1.00162</v>
      </c>
      <c r="O162" s="91" t="s">
        <v>393</v>
      </c>
    </row>
    <row r="163" spans="10:15">
      <c r="J163" s="88"/>
      <c r="K163" s="90">
        <v>160</v>
      </c>
      <c r="L163" s="90" t="str">
        <f t="shared" si="6"/>
        <v>Great Blakenham</v>
      </c>
      <c r="M163" s="90">
        <f t="shared" si="7"/>
        <v>160</v>
      </c>
      <c r="N163" s="90">
        <f t="shared" si="8"/>
        <v>1.00163</v>
      </c>
      <c r="O163" s="91" t="s">
        <v>395</v>
      </c>
    </row>
    <row r="164" spans="10:15">
      <c r="J164" s="88"/>
      <c r="K164" s="90">
        <v>161</v>
      </c>
      <c r="L164" s="90" t="str">
        <f t="shared" si="6"/>
        <v>Great Bradley</v>
      </c>
      <c r="M164" s="90">
        <f t="shared" si="7"/>
        <v>161</v>
      </c>
      <c r="N164" s="90">
        <f t="shared" si="8"/>
        <v>1.0016400000000001</v>
      </c>
      <c r="O164" s="91" t="s">
        <v>397</v>
      </c>
    </row>
    <row r="165" spans="10:15">
      <c r="J165" s="88"/>
      <c r="K165" s="90">
        <v>162</v>
      </c>
      <c r="L165" s="90" t="str">
        <f t="shared" si="6"/>
        <v>Great Bricett</v>
      </c>
      <c r="M165" s="90">
        <f t="shared" si="7"/>
        <v>162</v>
      </c>
      <c r="N165" s="90">
        <f t="shared" si="8"/>
        <v>1.0016499999999999</v>
      </c>
      <c r="O165" s="91" t="s">
        <v>399</v>
      </c>
    </row>
    <row r="166" spans="10:15">
      <c r="J166" s="88"/>
      <c r="K166" s="90">
        <v>163</v>
      </c>
      <c r="L166" s="90" t="str">
        <f t="shared" si="6"/>
        <v>Great Cornard</v>
      </c>
      <c r="M166" s="90">
        <f t="shared" si="7"/>
        <v>163</v>
      </c>
      <c r="N166" s="90">
        <f t="shared" si="8"/>
        <v>1.00166</v>
      </c>
      <c r="O166" s="91" t="s">
        <v>401</v>
      </c>
    </row>
    <row r="167" spans="10:15">
      <c r="J167" s="88"/>
      <c r="K167" s="90">
        <v>164</v>
      </c>
      <c r="L167" s="90" t="str">
        <f t="shared" si="6"/>
        <v>Great Finborough</v>
      </c>
      <c r="M167" s="90">
        <f t="shared" si="7"/>
        <v>164</v>
      </c>
      <c r="N167" s="90">
        <f t="shared" si="8"/>
        <v>1.0016700000000001</v>
      </c>
      <c r="O167" s="91" t="s">
        <v>403</v>
      </c>
    </row>
    <row r="168" spans="10:15">
      <c r="J168" s="88"/>
      <c r="K168" s="90">
        <v>165</v>
      </c>
      <c r="L168" s="90" t="str">
        <f t="shared" si="6"/>
        <v>Great Glemham</v>
      </c>
      <c r="M168" s="90">
        <f t="shared" si="7"/>
        <v>165</v>
      </c>
      <c r="N168" s="90">
        <f t="shared" si="8"/>
        <v>1.0016799999999999</v>
      </c>
      <c r="O168" s="91" t="s">
        <v>405</v>
      </c>
    </row>
    <row r="169" spans="10:15">
      <c r="J169" s="88"/>
      <c r="K169" s="90">
        <v>166</v>
      </c>
      <c r="L169" s="90" t="str">
        <f t="shared" si="6"/>
        <v>Great Saxham</v>
      </c>
      <c r="M169" s="90">
        <f t="shared" si="7"/>
        <v>166</v>
      </c>
      <c r="N169" s="90">
        <f t="shared" si="8"/>
        <v>1.00169</v>
      </c>
      <c r="O169" s="92" t="s">
        <v>407</v>
      </c>
    </row>
    <row r="170" spans="10:15">
      <c r="J170" s="88"/>
      <c r="K170" s="90">
        <v>167</v>
      </c>
      <c r="L170" s="90" t="str">
        <f t="shared" si="6"/>
        <v>Great Thurlow</v>
      </c>
      <c r="M170" s="90">
        <f t="shared" si="7"/>
        <v>167</v>
      </c>
      <c r="N170" s="90">
        <f t="shared" si="8"/>
        <v>1.0017</v>
      </c>
      <c r="O170" s="91" t="s">
        <v>409</v>
      </c>
    </row>
    <row r="171" spans="10:15">
      <c r="J171" s="88"/>
      <c r="K171" s="90">
        <v>168</v>
      </c>
      <c r="L171" s="90" t="str">
        <f t="shared" si="6"/>
        <v>Great Waldingfield</v>
      </c>
      <c r="M171" s="90">
        <f t="shared" si="7"/>
        <v>168</v>
      </c>
      <c r="N171" s="90">
        <f t="shared" si="8"/>
        <v>1.0017100000000001</v>
      </c>
      <c r="O171" s="91" t="s">
        <v>411</v>
      </c>
    </row>
    <row r="172" spans="10:15">
      <c r="J172" s="88"/>
      <c r="K172" s="90">
        <v>169</v>
      </c>
      <c r="L172" s="90" t="str">
        <f t="shared" si="6"/>
        <v>Great Wenham</v>
      </c>
      <c r="M172" s="90">
        <f t="shared" si="7"/>
        <v>169</v>
      </c>
      <c r="N172" s="90">
        <f t="shared" si="8"/>
        <v>1.0017199999999999</v>
      </c>
      <c r="O172" s="91" t="s">
        <v>413</v>
      </c>
    </row>
    <row r="173" spans="10:15">
      <c r="J173" s="88"/>
      <c r="K173" s="90">
        <v>170</v>
      </c>
      <c r="L173" s="90" t="str">
        <f t="shared" si="6"/>
        <v>Great Whelnetham</v>
      </c>
      <c r="M173" s="90">
        <f t="shared" si="7"/>
        <v>170</v>
      </c>
      <c r="N173" s="90">
        <f t="shared" si="8"/>
        <v>1.00173</v>
      </c>
      <c r="O173" s="91" t="s">
        <v>415</v>
      </c>
    </row>
    <row r="174" spans="10:15">
      <c r="J174" s="88"/>
      <c r="K174" s="90">
        <v>171</v>
      </c>
      <c r="L174" s="90" t="str">
        <f t="shared" si="6"/>
        <v>Great Wratting</v>
      </c>
      <c r="M174" s="90">
        <f t="shared" si="7"/>
        <v>171</v>
      </c>
      <c r="N174" s="90">
        <f t="shared" si="8"/>
        <v>1.0017400000000001</v>
      </c>
      <c r="O174" s="91" t="s">
        <v>417</v>
      </c>
    </row>
    <row r="175" spans="10:15">
      <c r="J175" s="88"/>
      <c r="K175" s="90">
        <v>172</v>
      </c>
      <c r="L175" s="90" t="str">
        <f t="shared" si="6"/>
        <v>Groton</v>
      </c>
      <c r="M175" s="90">
        <f t="shared" si="7"/>
        <v>172</v>
      </c>
      <c r="N175" s="90">
        <f t="shared" si="8"/>
        <v>1.0017499999999999</v>
      </c>
      <c r="O175" s="91" t="s">
        <v>419</v>
      </c>
    </row>
    <row r="176" spans="10:15">
      <c r="J176" s="88"/>
      <c r="K176" s="90">
        <v>173</v>
      </c>
      <c r="L176" s="90" t="str">
        <f t="shared" si="6"/>
        <v>Grundisburgh</v>
      </c>
      <c r="M176" s="90">
        <f t="shared" si="7"/>
        <v>173</v>
      </c>
      <c r="N176" s="90">
        <f t="shared" si="8"/>
        <v>1.00176</v>
      </c>
      <c r="O176" s="91" t="s">
        <v>421</v>
      </c>
    </row>
    <row r="177" spans="10:15">
      <c r="J177" s="88"/>
      <c r="K177" s="90">
        <v>174</v>
      </c>
      <c r="L177" s="90" t="str">
        <f t="shared" si="6"/>
        <v>Hacheston</v>
      </c>
      <c r="M177" s="90">
        <f t="shared" si="7"/>
        <v>174</v>
      </c>
      <c r="N177" s="90">
        <f t="shared" si="8"/>
        <v>1.00177</v>
      </c>
      <c r="O177" s="91" t="s">
        <v>423</v>
      </c>
    </row>
    <row r="178" spans="10:15">
      <c r="J178" s="88"/>
      <c r="K178" s="90">
        <v>175</v>
      </c>
      <c r="L178" s="90" t="str">
        <f t="shared" si="6"/>
        <v>Hadleigh</v>
      </c>
      <c r="M178" s="90">
        <f t="shared" si="7"/>
        <v>175</v>
      </c>
      <c r="N178" s="90">
        <f t="shared" si="8"/>
        <v>1.0017799999999999</v>
      </c>
      <c r="O178" s="91" t="s">
        <v>425</v>
      </c>
    </row>
    <row r="179" spans="10:15">
      <c r="J179" s="88"/>
      <c r="K179" s="90">
        <v>176</v>
      </c>
      <c r="L179" s="90" t="str">
        <f t="shared" si="6"/>
        <v>Halesworth</v>
      </c>
      <c r="M179" s="90">
        <f t="shared" si="7"/>
        <v>176</v>
      </c>
      <c r="N179" s="90">
        <f t="shared" si="8"/>
        <v>1.00179</v>
      </c>
      <c r="O179" s="91" t="s">
        <v>427</v>
      </c>
    </row>
    <row r="180" spans="10:15">
      <c r="J180" s="88"/>
      <c r="K180" s="90">
        <v>177</v>
      </c>
      <c r="L180" s="90" t="str">
        <f t="shared" si="6"/>
        <v>Hargrave</v>
      </c>
      <c r="M180" s="90">
        <f t="shared" si="7"/>
        <v>177</v>
      </c>
      <c r="N180" s="90">
        <f t="shared" si="8"/>
        <v>1.0018</v>
      </c>
      <c r="O180" s="91" t="s">
        <v>429</v>
      </c>
    </row>
    <row r="181" spans="10:15">
      <c r="J181" s="88"/>
      <c r="K181" s="90">
        <v>178</v>
      </c>
      <c r="L181" s="90" t="str">
        <f t="shared" si="6"/>
        <v>Harkstead</v>
      </c>
      <c r="M181" s="90">
        <f t="shared" si="7"/>
        <v>178</v>
      </c>
      <c r="N181" s="90">
        <f t="shared" si="8"/>
        <v>1.0018100000000001</v>
      </c>
      <c r="O181" s="91" t="s">
        <v>431</v>
      </c>
    </row>
    <row r="182" spans="10:15">
      <c r="J182" s="88"/>
      <c r="K182" s="90">
        <v>179</v>
      </c>
      <c r="L182" s="90" t="str">
        <f t="shared" si="6"/>
        <v>Harleston</v>
      </c>
      <c r="M182" s="90">
        <f t="shared" si="7"/>
        <v>179</v>
      </c>
      <c r="N182" s="90">
        <f t="shared" si="8"/>
        <v>1.0018199999999999</v>
      </c>
      <c r="O182" s="91" t="s">
        <v>433</v>
      </c>
    </row>
    <row r="183" spans="10:15">
      <c r="J183" s="88"/>
      <c r="K183" s="90">
        <v>180</v>
      </c>
      <c r="L183" s="90" t="str">
        <f t="shared" si="6"/>
        <v>Hartest with Boxted</v>
      </c>
      <c r="M183" s="90">
        <f t="shared" si="7"/>
        <v>180</v>
      </c>
      <c r="N183" s="90">
        <f t="shared" si="8"/>
        <v>1.00183</v>
      </c>
      <c r="O183" s="91" t="s">
        <v>435</v>
      </c>
    </row>
    <row r="184" spans="10:15">
      <c r="J184" s="88"/>
      <c r="K184" s="90">
        <v>181</v>
      </c>
      <c r="L184" s="90" t="str">
        <f t="shared" si="6"/>
        <v>Hasketon</v>
      </c>
      <c r="M184" s="90">
        <f t="shared" si="7"/>
        <v>181</v>
      </c>
      <c r="N184" s="90">
        <f t="shared" si="8"/>
        <v>1.0018400000000001</v>
      </c>
      <c r="O184" s="91" t="s">
        <v>437</v>
      </c>
    </row>
    <row r="185" spans="10:15">
      <c r="J185" s="88"/>
      <c r="K185" s="90">
        <v>182</v>
      </c>
      <c r="L185" s="90" t="str">
        <f t="shared" si="6"/>
        <v>Haughley</v>
      </c>
      <c r="M185" s="90">
        <f t="shared" si="7"/>
        <v>182</v>
      </c>
      <c r="N185" s="90">
        <f t="shared" si="8"/>
        <v>1.0018499999999999</v>
      </c>
      <c r="O185" s="91" t="s">
        <v>439</v>
      </c>
    </row>
    <row r="186" spans="10:15">
      <c r="J186" s="88"/>
      <c r="K186" s="90">
        <v>183</v>
      </c>
      <c r="L186" s="90" t="str">
        <f t="shared" si="6"/>
        <v>Haverhill</v>
      </c>
      <c r="M186" s="90">
        <f t="shared" si="7"/>
        <v>183</v>
      </c>
      <c r="N186" s="90">
        <f t="shared" si="8"/>
        <v>1.00186</v>
      </c>
      <c r="O186" s="91" t="s">
        <v>441</v>
      </c>
    </row>
    <row r="187" spans="10:15">
      <c r="J187" s="88"/>
      <c r="K187" s="90">
        <v>184</v>
      </c>
      <c r="L187" s="90" t="str">
        <f t="shared" si="6"/>
        <v>Hawkedon</v>
      </c>
      <c r="M187" s="90">
        <f t="shared" si="7"/>
        <v>184</v>
      </c>
      <c r="N187" s="90">
        <f t="shared" si="8"/>
        <v>1.00187</v>
      </c>
      <c r="O187" s="91" t="s">
        <v>443</v>
      </c>
    </row>
    <row r="188" spans="10:15">
      <c r="J188" s="88"/>
      <c r="K188" s="90">
        <v>185</v>
      </c>
      <c r="L188" s="90" t="str">
        <f t="shared" si="6"/>
        <v>Hawstead</v>
      </c>
      <c r="M188" s="90">
        <f t="shared" si="7"/>
        <v>185</v>
      </c>
      <c r="N188" s="90">
        <f t="shared" si="8"/>
        <v>1.0018800000000001</v>
      </c>
      <c r="O188" s="91" t="s">
        <v>445</v>
      </c>
    </row>
    <row r="189" spans="10:15">
      <c r="J189" s="88"/>
      <c r="K189" s="90">
        <v>186</v>
      </c>
      <c r="L189" s="90" t="str">
        <f t="shared" si="6"/>
        <v>Helmingham</v>
      </c>
      <c r="M189" s="90">
        <f t="shared" si="7"/>
        <v>186</v>
      </c>
      <c r="N189" s="90">
        <f t="shared" si="8"/>
        <v>1.0018899999999999</v>
      </c>
      <c r="O189" s="91" t="s">
        <v>447</v>
      </c>
    </row>
    <row r="190" spans="10:15">
      <c r="J190" s="88"/>
      <c r="K190" s="90">
        <v>187</v>
      </c>
      <c r="L190" s="90" t="str">
        <f t="shared" si="6"/>
        <v>Hemingstone</v>
      </c>
      <c r="M190" s="90">
        <f t="shared" si="7"/>
        <v>187</v>
      </c>
      <c r="N190" s="90">
        <f t="shared" si="8"/>
        <v>1.0019</v>
      </c>
      <c r="O190" s="91" t="s">
        <v>449</v>
      </c>
    </row>
    <row r="191" spans="10:15">
      <c r="J191" s="88"/>
      <c r="K191" s="90">
        <v>188</v>
      </c>
      <c r="L191" s="90" t="str">
        <f t="shared" si="6"/>
        <v>Hemley</v>
      </c>
      <c r="M191" s="90">
        <f t="shared" si="7"/>
        <v>188</v>
      </c>
      <c r="N191" s="90">
        <f t="shared" si="8"/>
        <v>1.0019100000000001</v>
      </c>
      <c r="O191" s="91" t="s">
        <v>451</v>
      </c>
    </row>
    <row r="192" spans="10:15">
      <c r="J192" s="88"/>
      <c r="K192" s="90">
        <v>189</v>
      </c>
      <c r="L192" s="90" t="str">
        <f t="shared" si="6"/>
        <v>Henley</v>
      </c>
      <c r="M192" s="90">
        <f t="shared" si="7"/>
        <v>189</v>
      </c>
      <c r="N192" s="90">
        <f t="shared" si="8"/>
        <v>1.0019199999999999</v>
      </c>
      <c r="O192" s="91" t="s">
        <v>453</v>
      </c>
    </row>
    <row r="193" spans="10:15">
      <c r="J193" s="88"/>
      <c r="K193" s="90">
        <v>190</v>
      </c>
      <c r="L193" s="90" t="str">
        <f t="shared" si="6"/>
        <v>Henstead with Hulver</v>
      </c>
      <c r="M193" s="90">
        <f t="shared" si="7"/>
        <v>190</v>
      </c>
      <c r="N193" s="90">
        <f t="shared" si="8"/>
        <v>1.00193</v>
      </c>
      <c r="O193" s="91" t="s">
        <v>455</v>
      </c>
    </row>
    <row r="194" spans="10:15">
      <c r="J194" s="88"/>
      <c r="K194" s="90">
        <v>191</v>
      </c>
      <c r="L194" s="90" t="str">
        <f t="shared" si="6"/>
        <v>Hepworth</v>
      </c>
      <c r="M194" s="90">
        <f t="shared" si="7"/>
        <v>191</v>
      </c>
      <c r="N194" s="90">
        <f t="shared" si="8"/>
        <v>1.0019400000000001</v>
      </c>
      <c r="O194" s="91" t="s">
        <v>457</v>
      </c>
    </row>
    <row r="195" spans="10:15">
      <c r="J195" s="88"/>
      <c r="K195" s="90">
        <v>192</v>
      </c>
      <c r="L195" s="90" t="str">
        <f t="shared" si="6"/>
        <v>Herringswell</v>
      </c>
      <c r="M195" s="90">
        <f t="shared" si="7"/>
        <v>192</v>
      </c>
      <c r="N195" s="90">
        <f t="shared" si="8"/>
        <v>1.0019499999999999</v>
      </c>
      <c r="O195" s="91" t="s">
        <v>459</v>
      </c>
    </row>
    <row r="196" spans="10:15">
      <c r="J196" s="88"/>
      <c r="K196" s="90">
        <v>193</v>
      </c>
      <c r="L196" s="90" t="str">
        <f t="shared" si="6"/>
        <v>Heveningham</v>
      </c>
      <c r="M196" s="90">
        <f t="shared" si="7"/>
        <v>193</v>
      </c>
      <c r="N196" s="90">
        <f t="shared" si="8"/>
        <v>1.00196</v>
      </c>
      <c r="O196" s="91" t="s">
        <v>1211</v>
      </c>
    </row>
    <row r="197" spans="10:15">
      <c r="J197" s="88"/>
      <c r="K197" s="90">
        <v>194</v>
      </c>
      <c r="L197" s="90" t="str">
        <f t="shared" ref="L197:L260" si="9">IFERROR(VLOOKUP(K197,$M$4:$O$445,3,FALSE),"")</f>
        <v>Higham</v>
      </c>
      <c r="M197" s="90">
        <f t="shared" ref="M197:M260" si="10">IFERROR(RANK(N197,$N$4:$N$445,1),"")</f>
        <v>194</v>
      </c>
      <c r="N197" s="90">
        <f t="shared" ref="N197:N260" si="11">IFERROR(SEARCH($C$8,O197)+ROW()/100000,"")</f>
        <v>1.00197</v>
      </c>
      <c r="O197" s="91" t="s">
        <v>464</v>
      </c>
    </row>
    <row r="198" spans="10:15">
      <c r="J198" s="88"/>
      <c r="K198" s="90">
        <v>195</v>
      </c>
      <c r="L198" s="90" t="str">
        <f t="shared" si="9"/>
        <v>Higham Green</v>
      </c>
      <c r="M198" s="90">
        <f t="shared" si="10"/>
        <v>195</v>
      </c>
      <c r="N198" s="90">
        <f t="shared" si="11"/>
        <v>1.0019800000000001</v>
      </c>
      <c r="O198" s="91" t="s">
        <v>466</v>
      </c>
    </row>
    <row r="199" spans="10:15">
      <c r="J199" s="88"/>
      <c r="K199" s="90">
        <v>196</v>
      </c>
      <c r="L199" s="90" t="str">
        <f t="shared" si="9"/>
        <v>Hinderclay</v>
      </c>
      <c r="M199" s="90">
        <f t="shared" si="10"/>
        <v>196</v>
      </c>
      <c r="N199" s="90">
        <f t="shared" si="11"/>
        <v>1.0019899999999999</v>
      </c>
      <c r="O199" s="91" t="s">
        <v>468</v>
      </c>
    </row>
    <row r="200" spans="10:15">
      <c r="J200" s="88"/>
      <c r="K200" s="90">
        <v>197</v>
      </c>
      <c r="L200" s="90" t="str">
        <f t="shared" si="9"/>
        <v>Hintlesham and Chattisham UP</v>
      </c>
      <c r="M200" s="90">
        <f t="shared" si="10"/>
        <v>197</v>
      </c>
      <c r="N200" s="90">
        <f t="shared" si="11"/>
        <v>1.002</v>
      </c>
      <c r="O200" s="91" t="s">
        <v>470</v>
      </c>
    </row>
    <row r="201" spans="10:15">
      <c r="J201" s="88"/>
      <c r="K201" s="90">
        <v>198</v>
      </c>
      <c r="L201" s="90" t="str">
        <f t="shared" si="9"/>
        <v>Hitcham</v>
      </c>
      <c r="M201" s="90">
        <f t="shared" si="10"/>
        <v>198</v>
      </c>
      <c r="N201" s="90">
        <f t="shared" si="11"/>
        <v>1.0020100000000001</v>
      </c>
      <c r="O201" s="91" t="s">
        <v>472</v>
      </c>
    </row>
    <row r="202" spans="10:15">
      <c r="J202" s="88"/>
      <c r="K202" s="90">
        <v>199</v>
      </c>
      <c r="L202" s="90" t="str">
        <f t="shared" si="9"/>
        <v>Holbrook</v>
      </c>
      <c r="M202" s="90">
        <f t="shared" si="10"/>
        <v>199</v>
      </c>
      <c r="N202" s="90">
        <f t="shared" si="11"/>
        <v>1.0020199999999999</v>
      </c>
      <c r="O202" s="91" t="s">
        <v>474</v>
      </c>
    </row>
    <row r="203" spans="10:15">
      <c r="J203" s="88"/>
      <c r="K203" s="90">
        <v>200</v>
      </c>
      <c r="L203" s="90" t="str">
        <f t="shared" si="9"/>
        <v>Hollesley</v>
      </c>
      <c r="M203" s="90">
        <f t="shared" si="10"/>
        <v>200</v>
      </c>
      <c r="N203" s="90">
        <f t="shared" si="11"/>
        <v>1.00203</v>
      </c>
      <c r="O203" s="91" t="s">
        <v>476</v>
      </c>
    </row>
    <row r="204" spans="10:15">
      <c r="J204" s="88"/>
      <c r="K204" s="90">
        <v>201</v>
      </c>
      <c r="L204" s="90" t="str">
        <f t="shared" si="9"/>
        <v>Holton St Mary</v>
      </c>
      <c r="M204" s="90">
        <f t="shared" si="10"/>
        <v>201</v>
      </c>
      <c r="N204" s="90">
        <f t="shared" si="11"/>
        <v>1.00204</v>
      </c>
      <c r="O204" s="91" t="s">
        <v>478</v>
      </c>
    </row>
    <row r="205" spans="10:15">
      <c r="J205" s="88"/>
      <c r="K205" s="90">
        <v>202</v>
      </c>
      <c r="L205" s="90" t="str">
        <f t="shared" si="9"/>
        <v>Holton St Peter</v>
      </c>
      <c r="M205" s="90">
        <f t="shared" si="10"/>
        <v>202</v>
      </c>
      <c r="N205" s="90">
        <f t="shared" si="11"/>
        <v>1.0020500000000001</v>
      </c>
      <c r="O205" s="91" t="s">
        <v>480</v>
      </c>
    </row>
    <row r="206" spans="10:15">
      <c r="J206" s="88"/>
      <c r="K206" s="90">
        <v>203</v>
      </c>
      <c r="L206" s="90" t="str">
        <f t="shared" si="9"/>
        <v>Homersfield</v>
      </c>
      <c r="M206" s="90">
        <f t="shared" si="10"/>
        <v>203</v>
      </c>
      <c r="N206" s="90">
        <f t="shared" si="11"/>
        <v>1.00206</v>
      </c>
      <c r="O206" s="91" t="s">
        <v>482</v>
      </c>
    </row>
    <row r="207" spans="10:15">
      <c r="J207" s="88"/>
      <c r="K207" s="90">
        <v>204</v>
      </c>
      <c r="L207" s="90" t="str">
        <f t="shared" si="9"/>
        <v>Honington with Sapiston</v>
      </c>
      <c r="M207" s="90">
        <f t="shared" si="10"/>
        <v>204</v>
      </c>
      <c r="N207" s="90">
        <f t="shared" si="11"/>
        <v>1.00207</v>
      </c>
      <c r="O207" s="91" t="s">
        <v>484</v>
      </c>
    </row>
    <row r="208" spans="10:15">
      <c r="J208" s="88"/>
      <c r="K208" s="90">
        <v>205</v>
      </c>
      <c r="L208" s="90" t="str">
        <f t="shared" si="9"/>
        <v>Hoo</v>
      </c>
      <c r="M208" s="90">
        <f t="shared" si="10"/>
        <v>205</v>
      </c>
      <c r="N208" s="90">
        <f t="shared" si="11"/>
        <v>1.0020800000000001</v>
      </c>
      <c r="O208" s="91" t="s">
        <v>486</v>
      </c>
    </row>
    <row r="209" spans="10:15">
      <c r="J209" s="88"/>
      <c r="K209" s="90">
        <v>206</v>
      </c>
      <c r="L209" s="90" t="str">
        <f t="shared" si="9"/>
        <v>Hopton</v>
      </c>
      <c r="M209" s="90">
        <f t="shared" si="10"/>
        <v>206</v>
      </c>
      <c r="N209" s="90">
        <f t="shared" si="11"/>
        <v>1.0020899999999999</v>
      </c>
      <c r="O209" s="91" t="s">
        <v>488</v>
      </c>
    </row>
    <row r="210" spans="10:15">
      <c r="J210" s="88"/>
      <c r="K210" s="90">
        <v>207</v>
      </c>
      <c r="L210" s="90" t="str">
        <f t="shared" si="9"/>
        <v>Horham</v>
      </c>
      <c r="M210" s="90">
        <f t="shared" si="10"/>
        <v>207</v>
      </c>
      <c r="N210" s="90">
        <f t="shared" si="11"/>
        <v>1.0021</v>
      </c>
      <c r="O210" s="91" t="s">
        <v>490</v>
      </c>
    </row>
    <row r="211" spans="10:15">
      <c r="J211" s="88"/>
      <c r="K211" s="90">
        <v>208</v>
      </c>
      <c r="L211" s="90" t="str">
        <f t="shared" si="9"/>
        <v>Horringer</v>
      </c>
      <c r="M211" s="90">
        <f t="shared" si="10"/>
        <v>208</v>
      </c>
      <c r="N211" s="90">
        <f t="shared" si="11"/>
        <v>1.0021100000000001</v>
      </c>
      <c r="O211" s="91" t="s">
        <v>492</v>
      </c>
    </row>
    <row r="212" spans="10:15">
      <c r="J212" s="88"/>
      <c r="K212" s="90">
        <v>209</v>
      </c>
      <c r="L212" s="90" t="str">
        <f t="shared" si="9"/>
        <v>Hoxne</v>
      </c>
      <c r="M212" s="90">
        <f t="shared" si="10"/>
        <v>209</v>
      </c>
      <c r="N212" s="90">
        <f t="shared" si="11"/>
        <v>1.0021199999999999</v>
      </c>
      <c r="O212" s="91" t="s">
        <v>494</v>
      </c>
    </row>
    <row r="213" spans="10:15">
      <c r="J213" s="88"/>
      <c r="K213" s="90">
        <v>210</v>
      </c>
      <c r="L213" s="90" t="str">
        <f t="shared" si="9"/>
        <v>Hundon</v>
      </c>
      <c r="M213" s="90">
        <f t="shared" si="10"/>
        <v>210</v>
      </c>
      <c r="N213" s="90">
        <f t="shared" si="11"/>
        <v>1.00213</v>
      </c>
      <c r="O213" s="91" t="s">
        <v>496</v>
      </c>
    </row>
    <row r="214" spans="10:15">
      <c r="J214" s="88"/>
      <c r="K214" s="90">
        <v>211</v>
      </c>
      <c r="L214" s="90" t="str">
        <f t="shared" si="9"/>
        <v>Hunston</v>
      </c>
      <c r="M214" s="90">
        <f t="shared" si="10"/>
        <v>211</v>
      </c>
      <c r="N214" s="90">
        <f t="shared" si="11"/>
        <v>1.00214</v>
      </c>
      <c r="O214" s="91" t="s">
        <v>498</v>
      </c>
    </row>
    <row r="215" spans="10:15">
      <c r="J215" s="88"/>
      <c r="K215" s="90">
        <v>212</v>
      </c>
      <c r="L215" s="90" t="str">
        <f t="shared" si="9"/>
        <v>Huntingfield</v>
      </c>
      <c r="M215" s="90">
        <f t="shared" si="10"/>
        <v>212</v>
      </c>
      <c r="N215" s="90">
        <f t="shared" si="11"/>
        <v>1.0021500000000001</v>
      </c>
      <c r="O215" s="91" t="s">
        <v>500</v>
      </c>
    </row>
    <row r="216" spans="10:15">
      <c r="J216" s="88"/>
      <c r="K216" s="90">
        <v>213</v>
      </c>
      <c r="L216" s="90" t="str">
        <f t="shared" si="9"/>
        <v>Icklingham</v>
      </c>
      <c r="M216" s="90">
        <f t="shared" si="10"/>
        <v>213</v>
      </c>
      <c r="N216" s="90">
        <f t="shared" si="11"/>
        <v>1.0021599999999999</v>
      </c>
      <c r="O216" s="91" t="s">
        <v>502</v>
      </c>
    </row>
    <row r="217" spans="10:15">
      <c r="J217" s="88"/>
      <c r="K217" s="90">
        <v>214</v>
      </c>
      <c r="L217" s="90" t="str">
        <f t="shared" si="9"/>
        <v>Iken</v>
      </c>
      <c r="M217" s="90">
        <f t="shared" si="10"/>
        <v>214</v>
      </c>
      <c r="N217" s="90">
        <f t="shared" si="11"/>
        <v>1.00217</v>
      </c>
      <c r="O217" s="91" t="s">
        <v>504</v>
      </c>
    </row>
    <row r="218" spans="10:15">
      <c r="J218" s="88"/>
      <c r="K218" s="90">
        <v>215</v>
      </c>
      <c r="L218" s="90" t="str">
        <f t="shared" si="9"/>
        <v>Ilketshall St Andrew</v>
      </c>
      <c r="M218" s="90">
        <f t="shared" si="10"/>
        <v>215</v>
      </c>
      <c r="N218" s="90">
        <f t="shared" si="11"/>
        <v>1.0021800000000001</v>
      </c>
      <c r="O218" s="91" t="s">
        <v>506</v>
      </c>
    </row>
    <row r="219" spans="10:15">
      <c r="J219" s="88"/>
      <c r="K219" s="90">
        <v>216</v>
      </c>
      <c r="L219" s="90" t="str">
        <f t="shared" si="9"/>
        <v>Ilketshall St John</v>
      </c>
      <c r="M219" s="90">
        <f t="shared" si="10"/>
        <v>216</v>
      </c>
      <c r="N219" s="90">
        <f t="shared" si="11"/>
        <v>1.0021899999999999</v>
      </c>
      <c r="O219" s="91" t="s">
        <v>508</v>
      </c>
    </row>
    <row r="220" spans="10:15">
      <c r="J220" s="88"/>
      <c r="K220" s="90">
        <v>217</v>
      </c>
      <c r="L220" s="90" t="str">
        <f t="shared" si="9"/>
        <v>Ilketshall St Lawrence</v>
      </c>
      <c r="M220" s="90">
        <f t="shared" si="10"/>
        <v>217</v>
      </c>
      <c r="N220" s="90">
        <f t="shared" si="11"/>
        <v>1.0022</v>
      </c>
      <c r="O220" s="91" t="s">
        <v>510</v>
      </c>
    </row>
    <row r="221" spans="10:15">
      <c r="J221" s="88"/>
      <c r="K221" s="90">
        <v>218</v>
      </c>
      <c r="L221" s="90" t="str">
        <f t="shared" si="9"/>
        <v>Ilketshall St Margaret</v>
      </c>
      <c r="M221" s="90">
        <f t="shared" si="10"/>
        <v>218</v>
      </c>
      <c r="N221" s="90">
        <f t="shared" si="11"/>
        <v>1.00221</v>
      </c>
      <c r="O221" s="91" t="s">
        <v>512</v>
      </c>
    </row>
    <row r="222" spans="10:15">
      <c r="J222" s="88"/>
      <c r="K222" s="90">
        <v>219</v>
      </c>
      <c r="L222" s="90" t="str">
        <f t="shared" si="9"/>
        <v>Ingham with Ampton &amp; Gt &amp; Ltl Livermere</v>
      </c>
      <c r="M222" s="90">
        <f t="shared" si="10"/>
        <v>219</v>
      </c>
      <c r="N222" s="90">
        <f t="shared" si="11"/>
        <v>1.0022200000000001</v>
      </c>
      <c r="O222" s="91" t="s">
        <v>1088</v>
      </c>
    </row>
    <row r="223" spans="10:15">
      <c r="J223" s="88"/>
      <c r="K223" s="90">
        <v>220</v>
      </c>
      <c r="L223" s="90" t="str">
        <f t="shared" si="9"/>
        <v>Ipswich All Hallows</v>
      </c>
      <c r="M223" s="90">
        <f t="shared" si="10"/>
        <v>220</v>
      </c>
      <c r="N223" s="90">
        <f t="shared" si="11"/>
        <v>1.00223</v>
      </c>
      <c r="O223" s="91" t="s">
        <v>516</v>
      </c>
    </row>
    <row r="224" spans="10:15">
      <c r="J224" s="88"/>
      <c r="K224" s="90">
        <v>221</v>
      </c>
      <c r="L224" s="90" t="str">
        <f t="shared" si="9"/>
        <v>Ipswich All Saints</v>
      </c>
      <c r="M224" s="90">
        <f t="shared" si="10"/>
        <v>221</v>
      </c>
      <c r="N224" s="90">
        <f t="shared" si="11"/>
        <v>1.00224</v>
      </c>
      <c r="O224" s="91" t="s">
        <v>518</v>
      </c>
    </row>
    <row r="225" spans="10:15">
      <c r="J225" s="88"/>
      <c r="K225" s="90">
        <v>222</v>
      </c>
      <c r="L225" s="90" t="str">
        <f t="shared" si="9"/>
        <v>Ipswich Holy Trinity</v>
      </c>
      <c r="M225" s="90">
        <f t="shared" si="10"/>
        <v>222</v>
      </c>
      <c r="N225" s="90">
        <f t="shared" si="11"/>
        <v>1.0022500000000001</v>
      </c>
      <c r="O225" s="91" t="s">
        <v>520</v>
      </c>
    </row>
    <row r="226" spans="10:15">
      <c r="J226" s="88"/>
      <c r="K226" s="90">
        <v>223</v>
      </c>
      <c r="L226" s="90" t="str">
        <f t="shared" si="9"/>
        <v>Ipswich Mission East</v>
      </c>
      <c r="M226" s="90">
        <f t="shared" si="10"/>
        <v>223</v>
      </c>
      <c r="N226" s="90">
        <f t="shared" si="11"/>
        <v>1.0022599999999999</v>
      </c>
      <c r="O226" s="91" t="s">
        <v>1230</v>
      </c>
    </row>
    <row r="227" spans="10:15">
      <c r="J227" s="88"/>
      <c r="K227" s="90">
        <v>224</v>
      </c>
      <c r="L227" s="90" t="str">
        <f t="shared" si="9"/>
        <v>Ipswich St Andrew x</v>
      </c>
      <c r="M227" s="90">
        <f t="shared" si="10"/>
        <v>224</v>
      </c>
      <c r="N227" s="90">
        <f t="shared" si="11"/>
        <v>1.00227</v>
      </c>
      <c r="O227" s="91" t="s">
        <v>1232</v>
      </c>
    </row>
    <row r="228" spans="10:15">
      <c r="J228" s="88"/>
      <c r="K228" s="90">
        <v>225</v>
      </c>
      <c r="L228" s="90" t="str">
        <f t="shared" si="9"/>
        <v>Ipswich St Augustine of Hippo</v>
      </c>
      <c r="M228" s="90">
        <f t="shared" si="10"/>
        <v>225</v>
      </c>
      <c r="N228" s="90">
        <f t="shared" si="11"/>
        <v>1.0022800000000001</v>
      </c>
      <c r="O228" s="91" t="s">
        <v>1034</v>
      </c>
    </row>
    <row r="229" spans="10:15">
      <c r="J229" s="88"/>
      <c r="K229" s="90">
        <v>226</v>
      </c>
      <c r="L229" s="90" t="str">
        <f t="shared" si="9"/>
        <v>Ipswich St Bartholomew</v>
      </c>
      <c r="M229" s="90">
        <f t="shared" si="10"/>
        <v>226</v>
      </c>
      <c r="N229" s="90">
        <f t="shared" si="11"/>
        <v>1.0022899999999999</v>
      </c>
      <c r="O229" s="91" t="s">
        <v>526</v>
      </c>
    </row>
    <row r="230" spans="10:15">
      <c r="J230" s="88"/>
      <c r="K230" s="90">
        <v>227</v>
      </c>
      <c r="L230" s="90" t="str">
        <f t="shared" si="9"/>
        <v>Ipswich St Clem w Lukes</v>
      </c>
      <c r="M230" s="90">
        <f t="shared" si="10"/>
        <v>227</v>
      </c>
      <c r="N230" s="90">
        <f t="shared" si="11"/>
        <v>1.0023</v>
      </c>
      <c r="O230" s="91" t="s">
        <v>1226</v>
      </c>
    </row>
    <row r="231" spans="10:15">
      <c r="J231" s="88"/>
      <c r="K231" s="90">
        <v>228</v>
      </c>
      <c r="L231" s="90" t="str">
        <f t="shared" si="9"/>
        <v>Ipswich St Francis</v>
      </c>
      <c r="M231" s="90">
        <f t="shared" si="10"/>
        <v>228</v>
      </c>
      <c r="N231" s="90">
        <f t="shared" si="11"/>
        <v>1.00231</v>
      </c>
      <c r="O231" s="91" t="s">
        <v>977</v>
      </c>
    </row>
    <row r="232" spans="10:15">
      <c r="J232" s="88"/>
      <c r="K232" s="90">
        <v>229</v>
      </c>
      <c r="L232" s="90" t="str">
        <f t="shared" si="9"/>
        <v>Ipswich St Helen</v>
      </c>
      <c r="M232" s="90">
        <f t="shared" si="10"/>
        <v>229</v>
      </c>
      <c r="N232" s="90">
        <f t="shared" si="11"/>
        <v>1.0023200000000001</v>
      </c>
      <c r="O232" s="91" t="s">
        <v>530</v>
      </c>
    </row>
    <row r="233" spans="10:15">
      <c r="J233" s="88"/>
      <c r="K233" s="90">
        <v>230</v>
      </c>
      <c r="L233" s="90" t="str">
        <f t="shared" si="9"/>
        <v>Ipswich St John x</v>
      </c>
      <c r="M233" s="90">
        <f t="shared" si="10"/>
        <v>230</v>
      </c>
      <c r="N233" s="90">
        <f t="shared" si="11"/>
        <v>1.0023299999999999</v>
      </c>
      <c r="O233" s="91" t="s">
        <v>1233</v>
      </c>
    </row>
    <row r="234" spans="10:15">
      <c r="J234" s="88"/>
      <c r="K234" s="90">
        <v>231</v>
      </c>
      <c r="L234" s="90" t="str">
        <f t="shared" si="9"/>
        <v>Ipswich St Margaret</v>
      </c>
      <c r="M234" s="90">
        <f t="shared" si="10"/>
        <v>231</v>
      </c>
      <c r="N234" s="90">
        <f t="shared" si="11"/>
        <v>1.00234</v>
      </c>
      <c r="O234" s="91" t="s">
        <v>534</v>
      </c>
    </row>
    <row r="235" spans="10:15">
      <c r="J235" s="88"/>
      <c r="K235" s="90">
        <v>232</v>
      </c>
      <c r="L235" s="90" t="str">
        <f t="shared" si="9"/>
        <v>Ipswich St Mary at the Elms</v>
      </c>
      <c r="M235" s="90">
        <f t="shared" si="10"/>
        <v>232</v>
      </c>
      <c r="N235" s="90">
        <f t="shared" si="11"/>
        <v>1.0023500000000001</v>
      </c>
      <c r="O235" s="91" t="s">
        <v>536</v>
      </c>
    </row>
    <row r="236" spans="10:15">
      <c r="J236" s="88"/>
      <c r="K236" s="90">
        <v>233</v>
      </c>
      <c r="L236" s="90" t="str">
        <f t="shared" si="9"/>
        <v>Ipswich St Mary Le Tower</v>
      </c>
      <c r="M236" s="90">
        <f t="shared" si="10"/>
        <v>233</v>
      </c>
      <c r="N236" s="90">
        <f t="shared" si="11"/>
        <v>1.0023599999999999</v>
      </c>
      <c r="O236" s="91" t="s">
        <v>538</v>
      </c>
    </row>
    <row r="237" spans="10:15">
      <c r="J237" s="88"/>
      <c r="K237" s="90">
        <v>234</v>
      </c>
      <c r="L237" s="90" t="str">
        <f t="shared" si="9"/>
        <v>Ipswich St Matthew</v>
      </c>
      <c r="M237" s="90">
        <f t="shared" si="10"/>
        <v>234</v>
      </c>
      <c r="N237" s="90">
        <f t="shared" si="11"/>
        <v>1.00237</v>
      </c>
      <c r="O237" s="91" t="s">
        <v>540</v>
      </c>
    </row>
    <row r="238" spans="10:15">
      <c r="J238" s="88"/>
      <c r="K238" s="90">
        <v>235</v>
      </c>
      <c r="L238" s="90" t="str">
        <f t="shared" si="9"/>
        <v>Ipswich St Peter</v>
      </c>
      <c r="M238" s="90">
        <f t="shared" si="10"/>
        <v>235</v>
      </c>
      <c r="N238" s="90">
        <f t="shared" si="11"/>
        <v>1.00238</v>
      </c>
      <c r="O238" s="91" t="s">
        <v>975</v>
      </c>
    </row>
    <row r="239" spans="10:15">
      <c r="J239" s="88"/>
      <c r="K239" s="90">
        <v>236</v>
      </c>
      <c r="L239" s="90" t="str">
        <f t="shared" si="9"/>
        <v>Ipswich St Thomas</v>
      </c>
      <c r="M239" s="90">
        <f t="shared" si="10"/>
        <v>236</v>
      </c>
      <c r="N239" s="90">
        <f t="shared" si="11"/>
        <v>1.0023899999999999</v>
      </c>
      <c r="O239" s="91" t="s">
        <v>542</v>
      </c>
    </row>
    <row r="240" spans="10:15">
      <c r="J240" s="88"/>
      <c r="K240" s="90">
        <v>237</v>
      </c>
      <c r="L240" s="90" t="str">
        <f t="shared" si="9"/>
        <v>Ipswich Stoke St Mary</v>
      </c>
      <c r="M240" s="90">
        <f t="shared" si="10"/>
        <v>237</v>
      </c>
      <c r="N240" s="90">
        <f t="shared" si="11"/>
        <v>1.0024</v>
      </c>
      <c r="O240" s="91" t="s">
        <v>1038</v>
      </c>
    </row>
    <row r="241" spans="10:15">
      <c r="J241" s="88"/>
      <c r="K241" s="90">
        <v>238</v>
      </c>
      <c r="L241" s="90" t="str">
        <f t="shared" si="9"/>
        <v>Ipswich SWITM</v>
      </c>
      <c r="M241" s="90">
        <f t="shared" si="10"/>
        <v>238</v>
      </c>
      <c r="N241" s="90">
        <f t="shared" si="11"/>
        <v>1.00241</v>
      </c>
      <c r="O241" s="91" t="s">
        <v>544</v>
      </c>
    </row>
    <row r="242" spans="10:15">
      <c r="J242" s="88"/>
      <c r="K242" s="90">
        <v>239</v>
      </c>
      <c r="L242" s="90" t="str">
        <f t="shared" si="9"/>
        <v>Ipswich Triangle</v>
      </c>
      <c r="M242" s="90">
        <f t="shared" si="10"/>
        <v>239</v>
      </c>
      <c r="N242" s="90">
        <f t="shared" si="11"/>
        <v>1.0024200000000001</v>
      </c>
      <c r="O242" s="91" t="s">
        <v>546</v>
      </c>
    </row>
    <row r="243" spans="10:15">
      <c r="J243" s="88"/>
      <c r="K243" s="90">
        <v>240</v>
      </c>
      <c r="L243" s="90" t="str">
        <f t="shared" si="9"/>
        <v>Ixworth with Ixworth Thorpe</v>
      </c>
      <c r="M243" s="90">
        <f t="shared" si="10"/>
        <v>240</v>
      </c>
      <c r="N243" s="90">
        <f t="shared" si="11"/>
        <v>1.0024299999999999</v>
      </c>
      <c r="O243" s="91" t="s">
        <v>548</v>
      </c>
    </row>
    <row r="244" spans="10:15">
      <c r="J244" s="88"/>
      <c r="K244" s="90">
        <v>241</v>
      </c>
      <c r="L244" s="90" t="str">
        <f t="shared" si="9"/>
        <v>Kedington</v>
      </c>
      <c r="M244" s="90">
        <f t="shared" si="10"/>
        <v>241</v>
      </c>
      <c r="N244" s="90">
        <f t="shared" si="11"/>
        <v>1.00244</v>
      </c>
      <c r="O244" s="91" t="s">
        <v>550</v>
      </c>
    </row>
    <row r="245" spans="10:15">
      <c r="J245" s="88"/>
      <c r="K245" s="90">
        <v>242</v>
      </c>
      <c r="L245" s="90" t="str">
        <f t="shared" si="9"/>
        <v>Kentford</v>
      </c>
      <c r="M245" s="90">
        <f t="shared" si="10"/>
        <v>242</v>
      </c>
      <c r="N245" s="90">
        <f t="shared" si="11"/>
        <v>1.0024500000000001</v>
      </c>
      <c r="O245" s="91" t="s">
        <v>554</v>
      </c>
    </row>
    <row r="246" spans="10:15">
      <c r="J246" s="88"/>
      <c r="K246" s="90">
        <v>243</v>
      </c>
      <c r="L246" s="90" t="str">
        <f t="shared" si="9"/>
        <v>Kenton</v>
      </c>
      <c r="M246" s="90">
        <f t="shared" si="10"/>
        <v>243</v>
      </c>
      <c r="N246" s="90">
        <f t="shared" si="11"/>
        <v>1.0024599999999999</v>
      </c>
      <c r="O246" s="91" t="s">
        <v>556</v>
      </c>
    </row>
    <row r="247" spans="10:15">
      <c r="J247" s="88"/>
      <c r="K247" s="90">
        <v>244</v>
      </c>
      <c r="L247" s="90" t="str">
        <f t="shared" si="9"/>
        <v>Kersey</v>
      </c>
      <c r="M247" s="90">
        <f t="shared" si="10"/>
        <v>244</v>
      </c>
      <c r="N247" s="90">
        <f t="shared" si="11"/>
        <v>1.00247</v>
      </c>
      <c r="O247" s="91" t="s">
        <v>558</v>
      </c>
    </row>
    <row r="248" spans="10:15">
      <c r="J248" s="88"/>
      <c r="K248" s="90">
        <v>245</v>
      </c>
      <c r="L248" s="90" t="str">
        <f t="shared" si="9"/>
        <v>Kesgrave</v>
      </c>
      <c r="M248" s="90">
        <f t="shared" si="10"/>
        <v>245</v>
      </c>
      <c r="N248" s="90">
        <f t="shared" si="11"/>
        <v>1.00248</v>
      </c>
      <c r="O248" s="91" t="s">
        <v>560</v>
      </c>
    </row>
    <row r="249" spans="10:15">
      <c r="J249" s="88"/>
      <c r="K249" s="90">
        <v>246</v>
      </c>
      <c r="L249" s="90" t="str">
        <f t="shared" si="9"/>
        <v>Kettlebaston</v>
      </c>
      <c r="M249" s="90">
        <f t="shared" si="10"/>
        <v>246</v>
      </c>
      <c r="N249" s="90">
        <f t="shared" si="11"/>
        <v>1.0024900000000001</v>
      </c>
      <c r="O249" s="91" t="s">
        <v>562</v>
      </c>
    </row>
    <row r="250" spans="10:15">
      <c r="J250" s="88"/>
      <c r="K250" s="90">
        <v>247</v>
      </c>
      <c r="L250" s="90" t="str">
        <f t="shared" si="9"/>
        <v>Kettleburgh</v>
      </c>
      <c r="M250" s="90">
        <f t="shared" si="10"/>
        <v>247</v>
      </c>
      <c r="N250" s="90">
        <f t="shared" si="11"/>
        <v>1.0024999999999999</v>
      </c>
      <c r="O250" s="91" t="s">
        <v>564</v>
      </c>
    </row>
    <row r="251" spans="10:15">
      <c r="J251" s="88"/>
      <c r="K251" s="90">
        <v>248</v>
      </c>
      <c r="L251" s="90" t="str">
        <f t="shared" si="9"/>
        <v>Kirton</v>
      </c>
      <c r="M251" s="90">
        <f t="shared" si="10"/>
        <v>248</v>
      </c>
      <c r="N251" s="90">
        <f t="shared" si="11"/>
        <v>1.00251</v>
      </c>
      <c r="O251" s="91" t="s">
        <v>566</v>
      </c>
    </row>
    <row r="252" spans="10:15">
      <c r="J252" s="88"/>
      <c r="K252" s="90">
        <v>249</v>
      </c>
      <c r="L252" s="90" t="str">
        <f t="shared" si="9"/>
        <v>Knodishall</v>
      </c>
      <c r="M252" s="90">
        <f t="shared" si="10"/>
        <v>249</v>
      </c>
      <c r="N252" s="90">
        <f t="shared" si="11"/>
        <v>1.0025200000000001</v>
      </c>
      <c r="O252" s="91" t="s">
        <v>568</v>
      </c>
    </row>
    <row r="253" spans="10:15">
      <c r="J253" s="88"/>
      <c r="K253" s="90">
        <v>250</v>
      </c>
      <c r="L253" s="90" t="str">
        <f t="shared" si="9"/>
        <v>Lackford</v>
      </c>
      <c r="M253" s="90">
        <f t="shared" si="10"/>
        <v>250</v>
      </c>
      <c r="N253" s="90">
        <f t="shared" si="11"/>
        <v>1.0025299999999999</v>
      </c>
      <c r="O253" s="91" t="s">
        <v>570</v>
      </c>
    </row>
    <row r="254" spans="10:15">
      <c r="J254" s="88"/>
      <c r="K254" s="90">
        <v>251</v>
      </c>
      <c r="L254" s="90" t="str">
        <f t="shared" si="9"/>
        <v>Lakenheath</v>
      </c>
      <c r="M254" s="90">
        <f t="shared" si="10"/>
        <v>251</v>
      </c>
      <c r="N254" s="90">
        <f t="shared" si="11"/>
        <v>1.00254</v>
      </c>
      <c r="O254" s="91" t="s">
        <v>572</v>
      </c>
    </row>
    <row r="255" spans="10:15">
      <c r="J255" s="88"/>
      <c r="K255" s="90">
        <v>252</v>
      </c>
      <c r="L255" s="90" t="str">
        <f t="shared" si="9"/>
        <v>Langham</v>
      </c>
      <c r="M255" s="90">
        <f t="shared" si="10"/>
        <v>252</v>
      </c>
      <c r="N255" s="90">
        <f t="shared" si="11"/>
        <v>1.0025500000000001</v>
      </c>
      <c r="O255" s="91" t="s">
        <v>574</v>
      </c>
    </row>
    <row r="256" spans="10:15">
      <c r="J256" s="88"/>
      <c r="K256" s="90">
        <v>253</v>
      </c>
      <c r="L256" s="90" t="str">
        <f t="shared" si="9"/>
        <v>Lark Valley (was Culford, Flempton w Hen'gve, Fornhams All Sts/St Martin, Lackf'd &amp; Tmw'th)</v>
      </c>
      <c r="M256" s="90">
        <f t="shared" si="10"/>
        <v>253</v>
      </c>
      <c r="N256" s="90">
        <f t="shared" si="11"/>
        <v>1.0025599999999999</v>
      </c>
      <c r="O256" s="91" t="s">
        <v>1236</v>
      </c>
    </row>
    <row r="257" spans="10:15">
      <c r="J257" s="88"/>
      <c r="K257" s="90">
        <v>254</v>
      </c>
      <c r="L257" s="90" t="str">
        <f t="shared" si="9"/>
        <v>Lavenham</v>
      </c>
      <c r="M257" s="90">
        <f t="shared" si="10"/>
        <v>254</v>
      </c>
      <c r="N257" s="90">
        <f t="shared" si="11"/>
        <v>1.00257</v>
      </c>
      <c r="O257" s="91" t="s">
        <v>576</v>
      </c>
    </row>
    <row r="258" spans="10:15">
      <c r="J258" s="88"/>
      <c r="K258" s="90">
        <v>255</v>
      </c>
      <c r="L258" s="90" t="str">
        <f t="shared" si="9"/>
        <v>Lawshall</v>
      </c>
      <c r="M258" s="90">
        <f t="shared" si="10"/>
        <v>255</v>
      </c>
      <c r="N258" s="90">
        <f t="shared" si="11"/>
        <v>1.00258</v>
      </c>
      <c r="O258" s="91" t="s">
        <v>578</v>
      </c>
    </row>
    <row r="259" spans="10:15">
      <c r="J259" s="88"/>
      <c r="K259" s="90">
        <v>256</v>
      </c>
      <c r="L259" s="90" t="str">
        <f t="shared" si="9"/>
        <v>Laxfield</v>
      </c>
      <c r="M259" s="90">
        <f t="shared" si="10"/>
        <v>256</v>
      </c>
      <c r="N259" s="90">
        <f t="shared" si="11"/>
        <v>1.0025900000000001</v>
      </c>
      <c r="O259" s="91" t="s">
        <v>580</v>
      </c>
    </row>
    <row r="260" spans="10:15">
      <c r="J260" s="88"/>
      <c r="K260" s="90">
        <v>257</v>
      </c>
      <c r="L260" s="90" t="str">
        <f t="shared" si="9"/>
        <v>Layham</v>
      </c>
      <c r="M260" s="90">
        <f t="shared" si="10"/>
        <v>257</v>
      </c>
      <c r="N260" s="90">
        <f t="shared" si="11"/>
        <v>1.0025999999999999</v>
      </c>
      <c r="O260" s="91" t="s">
        <v>582</v>
      </c>
    </row>
    <row r="261" spans="10:15">
      <c r="J261" s="88"/>
      <c r="K261" s="90">
        <v>258</v>
      </c>
      <c r="L261" s="90" t="str">
        <f t="shared" ref="L261:L324" si="12">IFERROR(VLOOKUP(K261,$M$4:$O$445,3,FALSE),"")</f>
        <v>Leavenheath</v>
      </c>
      <c r="M261" s="90">
        <f t="shared" ref="M261:M324" si="13">IFERROR(RANK(N261,$N$4:$N$445,1),"")</f>
        <v>258</v>
      </c>
      <c r="N261" s="90">
        <f t="shared" ref="N261:N324" si="14">IFERROR(SEARCH($C$8,O261)+ROW()/100000,"")</f>
        <v>1.00261</v>
      </c>
      <c r="O261" s="91" t="s">
        <v>584</v>
      </c>
    </row>
    <row r="262" spans="10:15">
      <c r="J262" s="88"/>
      <c r="K262" s="90">
        <v>259</v>
      </c>
      <c r="L262" s="90" t="str">
        <f t="shared" si="12"/>
        <v>Leiston</v>
      </c>
      <c r="M262" s="90">
        <f t="shared" si="13"/>
        <v>259</v>
      </c>
      <c r="N262" s="90">
        <f t="shared" si="14"/>
        <v>1.0026200000000001</v>
      </c>
      <c r="O262" s="91" t="s">
        <v>586</v>
      </c>
    </row>
    <row r="263" spans="10:15">
      <c r="J263" s="88"/>
      <c r="K263" s="90">
        <v>260</v>
      </c>
      <c r="L263" s="90" t="str">
        <f t="shared" si="12"/>
        <v>Letheringham</v>
      </c>
      <c r="M263" s="90">
        <f t="shared" si="13"/>
        <v>260</v>
      </c>
      <c r="N263" s="90">
        <f t="shared" si="14"/>
        <v>1.0026299999999999</v>
      </c>
      <c r="O263" s="91" t="s">
        <v>588</v>
      </c>
    </row>
    <row r="264" spans="10:15">
      <c r="J264" s="88"/>
      <c r="K264" s="90">
        <v>261</v>
      </c>
      <c r="L264" s="90" t="str">
        <f t="shared" si="12"/>
        <v>Levington</v>
      </c>
      <c r="M264" s="90">
        <f t="shared" si="13"/>
        <v>261</v>
      </c>
      <c r="N264" s="90">
        <f t="shared" si="14"/>
        <v>1.00264</v>
      </c>
      <c r="O264" s="91" t="s">
        <v>590</v>
      </c>
    </row>
    <row r="265" spans="10:15">
      <c r="J265" s="88"/>
      <c r="K265" s="90">
        <v>262</v>
      </c>
      <c r="L265" s="90" t="str">
        <f t="shared" si="12"/>
        <v>Lidgate</v>
      </c>
      <c r="M265" s="90">
        <f t="shared" si="13"/>
        <v>262</v>
      </c>
      <c r="N265" s="90">
        <f t="shared" si="14"/>
        <v>1.00265</v>
      </c>
      <c r="O265" s="91" t="s">
        <v>592</v>
      </c>
    </row>
    <row r="266" spans="10:15">
      <c r="J266" s="88"/>
      <c r="K266" s="90">
        <v>263</v>
      </c>
      <c r="L266" s="90" t="str">
        <f t="shared" si="12"/>
        <v>Lindsey</v>
      </c>
      <c r="M266" s="90">
        <f t="shared" si="13"/>
        <v>263</v>
      </c>
      <c r="N266" s="90">
        <f t="shared" si="14"/>
        <v>1.0026600000000001</v>
      </c>
      <c r="O266" s="91" t="s">
        <v>594</v>
      </c>
    </row>
    <row r="267" spans="10:15">
      <c r="J267" s="88"/>
      <c r="K267" s="90">
        <v>264</v>
      </c>
      <c r="L267" s="90" t="str">
        <f t="shared" si="12"/>
        <v>Linstead Parva</v>
      </c>
      <c r="M267" s="90">
        <f t="shared" si="13"/>
        <v>264</v>
      </c>
      <c r="N267" s="90">
        <f t="shared" si="14"/>
        <v>1.00267</v>
      </c>
      <c r="O267" s="91" t="s">
        <v>596</v>
      </c>
    </row>
    <row r="268" spans="10:15">
      <c r="J268" s="88"/>
      <c r="K268" s="90">
        <v>265</v>
      </c>
      <c r="L268" s="90" t="str">
        <f t="shared" si="12"/>
        <v>Little Bealings</v>
      </c>
      <c r="M268" s="90">
        <f t="shared" si="13"/>
        <v>265</v>
      </c>
      <c r="N268" s="90">
        <f t="shared" si="14"/>
        <v>1.00268</v>
      </c>
      <c r="O268" s="91" t="s">
        <v>598</v>
      </c>
    </row>
    <row r="269" spans="10:15">
      <c r="J269" s="88"/>
      <c r="K269" s="90">
        <v>266</v>
      </c>
      <c r="L269" s="90" t="str">
        <f t="shared" si="12"/>
        <v>Little Blakenham</v>
      </c>
      <c r="M269" s="90">
        <f t="shared" si="13"/>
        <v>266</v>
      </c>
      <c r="N269" s="90">
        <f t="shared" si="14"/>
        <v>1.0026900000000001</v>
      </c>
      <c r="O269" s="91" t="s">
        <v>600</v>
      </c>
    </row>
    <row r="270" spans="10:15">
      <c r="J270" s="88"/>
      <c r="K270" s="90">
        <v>267</v>
      </c>
      <c r="L270" s="90" t="str">
        <f t="shared" si="12"/>
        <v>Little Bradley</v>
      </c>
      <c r="M270" s="90">
        <f t="shared" si="13"/>
        <v>267</v>
      </c>
      <c r="N270" s="90">
        <f t="shared" si="14"/>
        <v>1.0026999999999999</v>
      </c>
      <c r="O270" s="91" t="s">
        <v>602</v>
      </c>
    </row>
    <row r="271" spans="10:15">
      <c r="J271" s="88"/>
      <c r="K271" s="90">
        <v>268</v>
      </c>
      <c r="L271" s="90" t="str">
        <f t="shared" si="12"/>
        <v>Little Cornard</v>
      </c>
      <c r="M271" s="90">
        <f t="shared" si="13"/>
        <v>268</v>
      </c>
      <c r="N271" s="90">
        <f t="shared" si="14"/>
        <v>1.00271</v>
      </c>
      <c r="O271" s="91" t="s">
        <v>604</v>
      </c>
    </row>
    <row r="272" spans="10:15">
      <c r="J272" s="88"/>
      <c r="K272" s="90">
        <v>269</v>
      </c>
      <c r="L272" s="90" t="str">
        <f t="shared" si="12"/>
        <v>Little Finborough</v>
      </c>
      <c r="M272" s="90">
        <f t="shared" si="13"/>
        <v>269</v>
      </c>
      <c r="N272" s="90">
        <f t="shared" si="14"/>
        <v>1.0027200000000001</v>
      </c>
      <c r="O272" s="91" t="s">
        <v>606</v>
      </c>
    </row>
    <row r="273" spans="10:15">
      <c r="J273" s="88"/>
      <c r="K273" s="90">
        <v>270</v>
      </c>
      <c r="L273" s="90" t="str">
        <f t="shared" si="12"/>
        <v>Little Glemham</v>
      </c>
      <c r="M273" s="90">
        <f t="shared" si="13"/>
        <v>270</v>
      </c>
      <c r="N273" s="90">
        <f t="shared" si="14"/>
        <v>1.0027299999999999</v>
      </c>
      <c r="O273" s="91" t="s">
        <v>608</v>
      </c>
    </row>
    <row r="274" spans="10:15">
      <c r="J274" s="88"/>
      <c r="K274" s="90">
        <v>271</v>
      </c>
      <c r="L274" s="90" t="str">
        <f t="shared" si="12"/>
        <v>Little Saxham</v>
      </c>
      <c r="M274" s="90">
        <f t="shared" si="13"/>
        <v>271</v>
      </c>
      <c r="N274" s="90">
        <f t="shared" si="14"/>
        <v>1.00274</v>
      </c>
      <c r="O274" s="92" t="s">
        <v>610</v>
      </c>
    </row>
    <row r="275" spans="10:15">
      <c r="J275" s="88"/>
      <c r="K275" s="90">
        <v>272</v>
      </c>
      <c r="L275" s="90" t="str">
        <f t="shared" si="12"/>
        <v>Little Thurlow</v>
      </c>
      <c r="M275" s="90">
        <f t="shared" si="13"/>
        <v>272</v>
      </c>
      <c r="N275" s="90">
        <f t="shared" si="14"/>
        <v>1.00275</v>
      </c>
      <c r="O275" s="91" t="s">
        <v>612</v>
      </c>
    </row>
    <row r="276" spans="10:15">
      <c r="J276" s="88"/>
      <c r="K276" s="90">
        <v>273</v>
      </c>
      <c r="L276" s="90" t="str">
        <f t="shared" si="12"/>
        <v>Little Waldingfield</v>
      </c>
      <c r="M276" s="90">
        <f t="shared" si="13"/>
        <v>273</v>
      </c>
      <c r="N276" s="90">
        <f t="shared" si="14"/>
        <v>1.0027600000000001</v>
      </c>
      <c r="O276" s="91" t="s">
        <v>614</v>
      </c>
    </row>
    <row r="277" spans="10:15">
      <c r="J277" s="88"/>
      <c r="K277" s="90">
        <v>274</v>
      </c>
      <c r="L277" s="90" t="str">
        <f t="shared" si="12"/>
        <v>Little Wratting</v>
      </c>
      <c r="M277" s="90">
        <f t="shared" si="13"/>
        <v>274</v>
      </c>
      <c r="N277" s="90">
        <f t="shared" si="14"/>
        <v>1.0027699999999999</v>
      </c>
      <c r="O277" s="91" t="s">
        <v>616</v>
      </c>
    </row>
    <row r="278" spans="10:15">
      <c r="J278" s="88"/>
      <c r="K278" s="90">
        <v>275</v>
      </c>
      <c r="L278" s="90" t="str">
        <f t="shared" si="12"/>
        <v>Long Melford</v>
      </c>
      <c r="M278" s="90">
        <f t="shared" si="13"/>
        <v>275</v>
      </c>
      <c r="N278" s="90">
        <f t="shared" si="14"/>
        <v>1.00278</v>
      </c>
      <c r="O278" s="91" t="s">
        <v>618</v>
      </c>
    </row>
    <row r="279" spans="10:15">
      <c r="J279" s="88"/>
      <c r="K279" s="90">
        <v>276</v>
      </c>
      <c r="L279" s="90" t="str">
        <f t="shared" si="12"/>
        <v>Market Weston</v>
      </c>
      <c r="M279" s="90">
        <f t="shared" si="13"/>
        <v>276</v>
      </c>
      <c r="N279" s="90">
        <f t="shared" si="14"/>
        <v>1.0027900000000001</v>
      </c>
      <c r="O279" s="91" t="s">
        <v>620</v>
      </c>
    </row>
    <row r="280" spans="10:15">
      <c r="J280" s="88"/>
      <c r="K280" s="90">
        <v>277</v>
      </c>
      <c r="L280" s="90" t="str">
        <f t="shared" si="12"/>
        <v>Marlesford</v>
      </c>
      <c r="M280" s="90">
        <f t="shared" si="13"/>
        <v>277</v>
      </c>
      <c r="N280" s="90">
        <f t="shared" si="14"/>
        <v>1.0027999999999999</v>
      </c>
      <c r="O280" s="91" t="s">
        <v>622</v>
      </c>
    </row>
    <row r="281" spans="10:15">
      <c r="J281" s="88"/>
      <c r="K281" s="90">
        <v>278</v>
      </c>
      <c r="L281" s="90" t="str">
        <f t="shared" si="12"/>
        <v>Martlesham</v>
      </c>
      <c r="M281" s="90">
        <f t="shared" si="13"/>
        <v>278</v>
      </c>
      <c r="N281" s="90">
        <f t="shared" si="14"/>
        <v>1.00281</v>
      </c>
      <c r="O281" s="91" t="s">
        <v>624</v>
      </c>
    </row>
    <row r="282" spans="10:15">
      <c r="J282" s="88"/>
      <c r="K282" s="90">
        <v>279</v>
      </c>
      <c r="L282" s="90" t="str">
        <f t="shared" si="12"/>
        <v>Mellis</v>
      </c>
      <c r="M282" s="90">
        <f t="shared" si="13"/>
        <v>279</v>
      </c>
      <c r="N282" s="90">
        <f t="shared" si="14"/>
        <v>1.00282</v>
      </c>
      <c r="O282" s="91" t="s">
        <v>626</v>
      </c>
    </row>
    <row r="283" spans="10:15">
      <c r="J283" s="88"/>
      <c r="K283" s="90">
        <v>280</v>
      </c>
      <c r="L283" s="90" t="str">
        <f t="shared" si="12"/>
        <v>Melton</v>
      </c>
      <c r="M283" s="90">
        <f t="shared" si="13"/>
        <v>280</v>
      </c>
      <c r="N283" s="90">
        <f t="shared" si="14"/>
        <v>1.0028300000000001</v>
      </c>
      <c r="O283" s="91" t="s">
        <v>628</v>
      </c>
    </row>
    <row r="284" spans="10:15">
      <c r="J284" s="88"/>
      <c r="K284" s="90">
        <v>281</v>
      </c>
      <c r="L284" s="90" t="str">
        <f t="shared" si="12"/>
        <v>Mendham</v>
      </c>
      <c r="M284" s="90">
        <f t="shared" si="13"/>
        <v>281</v>
      </c>
      <c r="N284" s="90">
        <f t="shared" si="14"/>
        <v>1.00284</v>
      </c>
      <c r="O284" s="91" t="s">
        <v>630</v>
      </c>
    </row>
    <row r="285" spans="10:15">
      <c r="J285" s="88"/>
      <c r="K285" s="90">
        <v>282</v>
      </c>
      <c r="L285" s="90" t="str">
        <f t="shared" si="12"/>
        <v>Mendlesham</v>
      </c>
      <c r="M285" s="90">
        <f t="shared" si="13"/>
        <v>282</v>
      </c>
      <c r="N285" s="90">
        <f t="shared" si="14"/>
        <v>1.00285</v>
      </c>
      <c r="O285" s="91" t="s">
        <v>632</v>
      </c>
    </row>
    <row r="286" spans="10:15">
      <c r="J286" s="88"/>
      <c r="K286" s="90">
        <v>283</v>
      </c>
      <c r="L286" s="90" t="str">
        <f t="shared" si="12"/>
        <v>Metfield</v>
      </c>
      <c r="M286" s="90">
        <f t="shared" si="13"/>
        <v>283</v>
      </c>
      <c r="N286" s="90">
        <f t="shared" si="14"/>
        <v>1.0028600000000001</v>
      </c>
      <c r="O286" s="91" t="s">
        <v>634</v>
      </c>
    </row>
    <row r="287" spans="10:15">
      <c r="J287" s="88"/>
      <c r="K287" s="90">
        <v>284</v>
      </c>
      <c r="L287" s="90" t="str">
        <f t="shared" si="12"/>
        <v>Mettingham</v>
      </c>
      <c r="M287" s="90">
        <f t="shared" si="13"/>
        <v>284</v>
      </c>
      <c r="N287" s="90">
        <f t="shared" si="14"/>
        <v>1.0028699999999999</v>
      </c>
      <c r="O287" s="91" t="s">
        <v>636</v>
      </c>
    </row>
    <row r="288" spans="10:15">
      <c r="J288" s="88"/>
      <c r="K288" s="90">
        <v>285</v>
      </c>
      <c r="L288" s="90" t="str">
        <f t="shared" si="12"/>
        <v>Middleton cum Fordley</v>
      </c>
      <c r="M288" s="90">
        <f t="shared" si="13"/>
        <v>285</v>
      </c>
      <c r="N288" s="90">
        <f t="shared" si="14"/>
        <v>1.00288</v>
      </c>
      <c r="O288" s="91" t="s">
        <v>638</v>
      </c>
    </row>
    <row r="289" spans="10:15">
      <c r="J289" s="88"/>
      <c r="K289" s="90">
        <v>286</v>
      </c>
      <c r="L289" s="90" t="str">
        <f t="shared" si="12"/>
        <v>Milden</v>
      </c>
      <c r="M289" s="90">
        <f t="shared" si="13"/>
        <v>286</v>
      </c>
      <c r="N289" s="90">
        <f t="shared" si="14"/>
        <v>1.0028900000000001</v>
      </c>
      <c r="O289" s="91" t="s">
        <v>640</v>
      </c>
    </row>
    <row r="290" spans="10:15">
      <c r="J290" s="88"/>
      <c r="K290" s="90">
        <v>287</v>
      </c>
      <c r="L290" s="90" t="str">
        <f t="shared" si="12"/>
        <v>Mildenhall</v>
      </c>
      <c r="M290" s="90">
        <f t="shared" si="13"/>
        <v>287</v>
      </c>
      <c r="N290" s="90">
        <f t="shared" si="14"/>
        <v>1.0028999999999999</v>
      </c>
      <c r="O290" s="91" t="s">
        <v>642</v>
      </c>
    </row>
    <row r="291" spans="10:15">
      <c r="J291" s="88"/>
      <c r="K291" s="90">
        <v>288</v>
      </c>
      <c r="L291" s="90" t="str">
        <f t="shared" si="12"/>
        <v>Monewden</v>
      </c>
      <c r="M291" s="90">
        <f t="shared" si="13"/>
        <v>288</v>
      </c>
      <c r="N291" s="90">
        <f t="shared" si="14"/>
        <v>1.00291</v>
      </c>
      <c r="O291" s="91" t="s">
        <v>644</v>
      </c>
    </row>
    <row r="292" spans="10:15">
      <c r="J292" s="88"/>
      <c r="K292" s="90">
        <v>289</v>
      </c>
      <c r="L292" s="90" t="str">
        <f t="shared" si="12"/>
        <v>Monk Soham</v>
      </c>
      <c r="M292" s="90">
        <f t="shared" si="13"/>
        <v>289</v>
      </c>
      <c r="N292" s="90">
        <f t="shared" si="14"/>
        <v>1.00292</v>
      </c>
      <c r="O292" s="91" t="s">
        <v>646</v>
      </c>
    </row>
    <row r="293" spans="10:15">
      <c r="J293" s="88"/>
      <c r="K293" s="90">
        <v>290</v>
      </c>
      <c r="L293" s="90" t="str">
        <f t="shared" si="12"/>
        <v>Monks Eleigh</v>
      </c>
      <c r="M293" s="90">
        <f t="shared" si="13"/>
        <v>290</v>
      </c>
      <c r="N293" s="90">
        <f t="shared" si="14"/>
        <v>1.0029300000000001</v>
      </c>
      <c r="O293" s="91" t="s">
        <v>648</v>
      </c>
    </row>
    <row r="294" spans="10:15">
      <c r="J294" s="88"/>
      <c r="K294" s="90">
        <v>291</v>
      </c>
      <c r="L294" s="90" t="str">
        <f t="shared" si="12"/>
        <v>Moulton</v>
      </c>
      <c r="M294" s="90">
        <f t="shared" si="13"/>
        <v>291</v>
      </c>
      <c r="N294" s="90">
        <f t="shared" si="14"/>
        <v>1.0029399999999999</v>
      </c>
      <c r="O294" s="91" t="s">
        <v>650</v>
      </c>
    </row>
    <row r="295" spans="10:15">
      <c r="J295" s="88"/>
      <c r="K295" s="90">
        <v>292</v>
      </c>
      <c r="L295" s="90" t="str">
        <f t="shared" si="12"/>
        <v>Nacton</v>
      </c>
      <c r="M295" s="90">
        <f t="shared" si="13"/>
        <v>292</v>
      </c>
      <c r="N295" s="90">
        <f t="shared" si="14"/>
        <v>1.00295</v>
      </c>
      <c r="O295" s="91" t="s">
        <v>652</v>
      </c>
    </row>
    <row r="296" spans="10:15">
      <c r="J296" s="88"/>
      <c r="K296" s="90">
        <v>293</v>
      </c>
      <c r="L296" s="90" t="str">
        <f t="shared" si="12"/>
        <v>Naughton</v>
      </c>
      <c r="M296" s="90">
        <f t="shared" si="13"/>
        <v>293</v>
      </c>
      <c r="N296" s="90">
        <f t="shared" si="14"/>
        <v>1.0029600000000001</v>
      </c>
      <c r="O296" s="91" t="s">
        <v>654</v>
      </c>
    </row>
    <row r="297" spans="10:15">
      <c r="J297" s="88"/>
      <c r="K297" s="90">
        <v>294</v>
      </c>
      <c r="L297" s="90" t="str">
        <f t="shared" si="12"/>
        <v>Nayland</v>
      </c>
      <c r="M297" s="90">
        <f t="shared" si="13"/>
        <v>294</v>
      </c>
      <c r="N297" s="90">
        <f t="shared" si="14"/>
        <v>1.0029699999999999</v>
      </c>
      <c r="O297" s="91" t="s">
        <v>656</v>
      </c>
    </row>
    <row r="298" spans="10:15">
      <c r="J298" s="88"/>
      <c r="K298" s="90">
        <v>295</v>
      </c>
      <c r="L298" s="90" t="str">
        <f t="shared" si="12"/>
        <v>Nedging</v>
      </c>
      <c r="M298" s="90">
        <f t="shared" si="13"/>
        <v>295</v>
      </c>
      <c r="N298" s="90">
        <f t="shared" si="14"/>
        <v>1.00298</v>
      </c>
      <c r="O298" s="91" t="s">
        <v>658</v>
      </c>
    </row>
    <row r="299" spans="10:15">
      <c r="J299" s="88"/>
      <c r="K299" s="90">
        <v>296</v>
      </c>
      <c r="L299" s="90" t="str">
        <f t="shared" si="12"/>
        <v>Needham Market with Badley</v>
      </c>
      <c r="M299" s="90">
        <f t="shared" si="13"/>
        <v>296</v>
      </c>
      <c r="N299" s="90">
        <f t="shared" si="14"/>
        <v>1.00299</v>
      </c>
      <c r="O299" s="91" t="s">
        <v>660</v>
      </c>
    </row>
    <row r="300" spans="10:15">
      <c r="J300" s="88"/>
      <c r="K300" s="90">
        <v>297</v>
      </c>
      <c r="L300" s="90" t="str">
        <f t="shared" si="12"/>
        <v>Nettlestead</v>
      </c>
      <c r="M300" s="90">
        <f t="shared" si="13"/>
        <v>297</v>
      </c>
      <c r="N300" s="90">
        <f t="shared" si="14"/>
        <v>1.0029999999999999</v>
      </c>
      <c r="O300" s="91" t="s">
        <v>662</v>
      </c>
    </row>
    <row r="301" spans="10:15">
      <c r="J301" s="88"/>
      <c r="K301" s="90">
        <v>298</v>
      </c>
      <c r="L301" s="90" t="str">
        <f t="shared" si="12"/>
        <v>Newbourne</v>
      </c>
      <c r="M301" s="90">
        <f t="shared" si="13"/>
        <v>298</v>
      </c>
      <c r="N301" s="90">
        <f t="shared" si="14"/>
        <v>1.00301</v>
      </c>
      <c r="O301" s="91" t="s">
        <v>664</v>
      </c>
    </row>
    <row r="302" spans="10:15">
      <c r="J302" s="88"/>
      <c r="K302" s="90">
        <v>299</v>
      </c>
      <c r="L302" s="90" t="str">
        <f t="shared" si="12"/>
        <v>Newmarket All Saints</v>
      </c>
      <c r="M302" s="90">
        <f t="shared" si="13"/>
        <v>299</v>
      </c>
      <c r="N302" s="90">
        <f t="shared" si="14"/>
        <v>1.00302</v>
      </c>
      <c r="O302" s="94" t="s">
        <v>666</v>
      </c>
    </row>
    <row r="303" spans="10:15">
      <c r="J303" s="88"/>
      <c r="K303" s="90">
        <v>300</v>
      </c>
      <c r="L303" s="90" t="str">
        <f t="shared" si="12"/>
        <v>Newmarket St Mary</v>
      </c>
      <c r="M303" s="90">
        <f t="shared" si="13"/>
        <v>300</v>
      </c>
      <c r="N303" s="90">
        <f t="shared" si="14"/>
        <v>1.0030300000000001</v>
      </c>
      <c r="O303" s="91" t="s">
        <v>668</v>
      </c>
    </row>
    <row r="304" spans="10:15">
      <c r="J304" s="88"/>
      <c r="K304" s="90">
        <v>301</v>
      </c>
      <c r="L304" s="90" t="str">
        <f t="shared" si="12"/>
        <v>Newton Green</v>
      </c>
      <c r="M304" s="90">
        <f t="shared" si="13"/>
        <v>301</v>
      </c>
      <c r="N304" s="90">
        <f t="shared" si="14"/>
        <v>1.0030399999999999</v>
      </c>
      <c r="O304" s="91" t="s">
        <v>670</v>
      </c>
    </row>
    <row r="305" spans="10:15">
      <c r="J305" s="88"/>
      <c r="K305" s="90">
        <v>302</v>
      </c>
      <c r="L305" s="90" t="str">
        <f t="shared" si="12"/>
        <v>Norton</v>
      </c>
      <c r="M305" s="90">
        <f t="shared" si="13"/>
        <v>302</v>
      </c>
      <c r="N305" s="90">
        <f t="shared" si="14"/>
        <v>1.00305</v>
      </c>
      <c r="O305" s="91" t="s">
        <v>672</v>
      </c>
    </row>
    <row r="306" spans="10:15">
      <c r="J306" s="88"/>
      <c r="K306" s="90">
        <v>303</v>
      </c>
      <c r="L306" s="90" t="str">
        <f t="shared" si="12"/>
        <v>Nowton</v>
      </c>
      <c r="M306" s="90">
        <f t="shared" si="13"/>
        <v>303</v>
      </c>
      <c r="N306" s="90">
        <f t="shared" si="14"/>
        <v>1.0030600000000001</v>
      </c>
      <c r="O306" s="91" t="s">
        <v>674</v>
      </c>
    </row>
    <row r="307" spans="10:15">
      <c r="J307" s="88"/>
      <c r="K307" s="90">
        <v>304</v>
      </c>
      <c r="L307" s="90" t="str">
        <f t="shared" si="12"/>
        <v>Occold</v>
      </c>
      <c r="M307" s="90">
        <f t="shared" si="13"/>
        <v>304</v>
      </c>
      <c r="N307" s="90">
        <f t="shared" si="14"/>
        <v>1.0030699999999999</v>
      </c>
      <c r="O307" s="91" t="s">
        <v>676</v>
      </c>
    </row>
    <row r="308" spans="10:15">
      <c r="J308" s="88"/>
      <c r="K308" s="90">
        <v>305</v>
      </c>
      <c r="L308" s="90" t="str">
        <f t="shared" si="12"/>
        <v>Offton</v>
      </c>
      <c r="M308" s="90">
        <f t="shared" si="13"/>
        <v>305</v>
      </c>
      <c r="N308" s="90">
        <f t="shared" si="14"/>
        <v>1.00308</v>
      </c>
      <c r="O308" s="91" t="s">
        <v>678</v>
      </c>
    </row>
    <row r="309" spans="10:15">
      <c r="J309" s="88"/>
      <c r="K309" s="90">
        <v>306</v>
      </c>
      <c r="L309" s="90" t="str">
        <f t="shared" si="12"/>
        <v>Old Newton</v>
      </c>
      <c r="M309" s="90">
        <f t="shared" si="13"/>
        <v>306</v>
      </c>
      <c r="N309" s="90">
        <f t="shared" si="14"/>
        <v>1.00309</v>
      </c>
      <c r="O309" s="91" t="s">
        <v>680</v>
      </c>
    </row>
    <row r="310" spans="10:15">
      <c r="J310" s="88"/>
      <c r="K310" s="90">
        <v>307</v>
      </c>
      <c r="L310" s="90" t="str">
        <f t="shared" si="12"/>
        <v>Onehouse</v>
      </c>
      <c r="M310" s="90">
        <f t="shared" si="13"/>
        <v>307</v>
      </c>
      <c r="N310" s="90">
        <f t="shared" si="14"/>
        <v>1.0031000000000001</v>
      </c>
      <c r="O310" s="91" t="s">
        <v>682</v>
      </c>
    </row>
    <row r="311" spans="10:15">
      <c r="J311" s="88"/>
      <c r="K311" s="90">
        <v>308</v>
      </c>
      <c r="L311" s="90" t="str">
        <f t="shared" si="12"/>
        <v>Orford</v>
      </c>
      <c r="M311" s="90">
        <f t="shared" si="13"/>
        <v>308</v>
      </c>
      <c r="N311" s="90">
        <f t="shared" si="14"/>
        <v>1.0031099999999999</v>
      </c>
      <c r="O311" s="91" t="s">
        <v>684</v>
      </c>
    </row>
    <row r="312" spans="10:15">
      <c r="J312" s="88"/>
      <c r="K312" s="90">
        <v>309</v>
      </c>
      <c r="L312" s="90" t="str">
        <f t="shared" si="12"/>
        <v>Otley</v>
      </c>
      <c r="M312" s="90">
        <f t="shared" si="13"/>
        <v>309</v>
      </c>
      <c r="N312" s="90">
        <f t="shared" si="14"/>
        <v>1.00312</v>
      </c>
      <c r="O312" s="91" t="s">
        <v>686</v>
      </c>
    </row>
    <row r="313" spans="10:15">
      <c r="J313" s="88"/>
      <c r="K313" s="90">
        <v>310</v>
      </c>
      <c r="L313" s="90" t="str">
        <f t="shared" si="12"/>
        <v>Ousden</v>
      </c>
      <c r="M313" s="90">
        <f t="shared" si="13"/>
        <v>310</v>
      </c>
      <c r="N313" s="90">
        <f t="shared" si="14"/>
        <v>1.0031300000000001</v>
      </c>
      <c r="O313" s="91" t="s">
        <v>688</v>
      </c>
    </row>
    <row r="314" spans="10:15">
      <c r="J314" s="88"/>
      <c r="K314" s="90">
        <v>311</v>
      </c>
      <c r="L314" s="90" t="str">
        <f t="shared" si="12"/>
        <v>Pakenham</v>
      </c>
      <c r="M314" s="90">
        <f t="shared" si="13"/>
        <v>311</v>
      </c>
      <c r="N314" s="90">
        <f t="shared" si="14"/>
        <v>1.0031399999999999</v>
      </c>
      <c r="O314" s="91" t="s">
        <v>690</v>
      </c>
    </row>
    <row r="315" spans="10:15">
      <c r="J315" s="88"/>
      <c r="K315" s="90">
        <v>312</v>
      </c>
      <c r="L315" s="90" t="str">
        <f t="shared" si="12"/>
        <v>Palgrave</v>
      </c>
      <c r="M315" s="90">
        <f t="shared" si="13"/>
        <v>312</v>
      </c>
      <c r="N315" s="90">
        <f t="shared" si="14"/>
        <v>1.00315</v>
      </c>
      <c r="O315" s="91" t="s">
        <v>692</v>
      </c>
    </row>
    <row r="316" spans="10:15">
      <c r="J316" s="88"/>
      <c r="K316" s="90">
        <v>313</v>
      </c>
      <c r="L316" s="90" t="str">
        <f t="shared" si="12"/>
        <v>Parham</v>
      </c>
      <c r="M316" s="90">
        <f t="shared" si="13"/>
        <v>313</v>
      </c>
      <c r="N316" s="90">
        <f t="shared" si="14"/>
        <v>1.0031600000000001</v>
      </c>
      <c r="O316" s="91" t="s">
        <v>694</v>
      </c>
    </row>
    <row r="317" spans="10:15">
      <c r="J317" s="88"/>
      <c r="K317" s="90">
        <v>314</v>
      </c>
      <c r="L317" s="90" t="str">
        <f t="shared" si="12"/>
        <v>Peasenhall</v>
      </c>
      <c r="M317" s="90">
        <f t="shared" si="13"/>
        <v>314</v>
      </c>
      <c r="N317" s="90">
        <f t="shared" si="14"/>
        <v>1.0031699999999999</v>
      </c>
      <c r="O317" s="91" t="s">
        <v>696</v>
      </c>
    </row>
    <row r="318" spans="10:15">
      <c r="J318" s="88"/>
      <c r="K318" s="90">
        <v>315</v>
      </c>
      <c r="L318" s="90" t="str">
        <f t="shared" si="12"/>
        <v>Pettaugh</v>
      </c>
      <c r="M318" s="90">
        <f t="shared" si="13"/>
        <v>315</v>
      </c>
      <c r="N318" s="90">
        <f t="shared" si="14"/>
        <v>1.00318</v>
      </c>
      <c r="O318" s="91" t="s">
        <v>698</v>
      </c>
    </row>
    <row r="319" spans="10:15">
      <c r="J319" s="88"/>
      <c r="K319" s="90">
        <v>316</v>
      </c>
      <c r="L319" s="90" t="str">
        <f t="shared" si="12"/>
        <v>Pettistree</v>
      </c>
      <c r="M319" s="90">
        <f t="shared" si="13"/>
        <v>316</v>
      </c>
      <c r="N319" s="90">
        <f t="shared" si="14"/>
        <v>1.00319</v>
      </c>
      <c r="O319" s="91" t="s">
        <v>700</v>
      </c>
    </row>
    <row r="320" spans="10:15">
      <c r="J320" s="88"/>
      <c r="K320" s="90">
        <v>317</v>
      </c>
      <c r="L320" s="90" t="str">
        <f t="shared" si="12"/>
        <v>Playford</v>
      </c>
      <c r="M320" s="90">
        <f t="shared" si="13"/>
        <v>317</v>
      </c>
      <c r="N320" s="90">
        <f t="shared" si="14"/>
        <v>1.0032000000000001</v>
      </c>
      <c r="O320" s="91" t="s">
        <v>702</v>
      </c>
    </row>
    <row r="321" spans="10:15">
      <c r="J321" s="88"/>
      <c r="K321" s="90">
        <v>318</v>
      </c>
      <c r="L321" s="90" t="str">
        <f t="shared" si="12"/>
        <v>Polstead</v>
      </c>
      <c r="M321" s="90">
        <f t="shared" si="13"/>
        <v>318</v>
      </c>
      <c r="N321" s="90">
        <f t="shared" si="14"/>
        <v>1.0032099999999999</v>
      </c>
      <c r="O321" s="91" t="s">
        <v>704</v>
      </c>
    </row>
    <row r="322" spans="10:15">
      <c r="J322" s="88"/>
      <c r="K322" s="90">
        <v>319</v>
      </c>
      <c r="L322" s="90" t="str">
        <f t="shared" si="12"/>
        <v>Preston</v>
      </c>
      <c r="M322" s="90">
        <f t="shared" si="13"/>
        <v>319</v>
      </c>
      <c r="N322" s="90">
        <f t="shared" si="14"/>
        <v>1.00322</v>
      </c>
      <c r="O322" s="91" t="s">
        <v>706</v>
      </c>
    </row>
    <row r="323" spans="10:15">
      <c r="J323" s="88"/>
      <c r="K323" s="90">
        <v>320</v>
      </c>
      <c r="L323" s="90" t="str">
        <f t="shared" si="12"/>
        <v>Ramsholt</v>
      </c>
      <c r="M323" s="90">
        <f t="shared" si="13"/>
        <v>320</v>
      </c>
      <c r="N323" s="90">
        <f t="shared" si="14"/>
        <v>1.0032300000000001</v>
      </c>
      <c r="O323" s="91" t="s">
        <v>708</v>
      </c>
    </row>
    <row r="324" spans="10:15">
      <c r="J324" s="88"/>
      <c r="K324" s="90">
        <v>321</v>
      </c>
      <c r="L324" s="90" t="str">
        <f t="shared" si="12"/>
        <v>Rattlesden</v>
      </c>
      <c r="M324" s="90">
        <f t="shared" si="13"/>
        <v>321</v>
      </c>
      <c r="N324" s="90">
        <f t="shared" si="14"/>
        <v>1.0032399999999999</v>
      </c>
      <c r="O324" s="91" t="s">
        <v>710</v>
      </c>
    </row>
    <row r="325" spans="10:15">
      <c r="J325" s="88"/>
      <c r="K325" s="90">
        <v>322</v>
      </c>
      <c r="L325" s="90" t="str">
        <f t="shared" ref="L325:L388" si="15">IFERROR(VLOOKUP(K325,$M$4:$O$445,3,FALSE),"")</f>
        <v>Raydon</v>
      </c>
      <c r="M325" s="90">
        <f t="shared" ref="M325:M388" si="16">IFERROR(RANK(N325,$N$4:$N$445,1),"")</f>
        <v>322</v>
      </c>
      <c r="N325" s="90">
        <f t="shared" ref="N325:N388" si="17">IFERROR(SEARCH($C$8,O325)+ROW()/100000,"")</f>
        <v>1.00325</v>
      </c>
      <c r="O325" s="91" t="s">
        <v>712</v>
      </c>
    </row>
    <row r="326" spans="10:15">
      <c r="J326" s="88"/>
      <c r="K326" s="90">
        <v>323</v>
      </c>
      <c r="L326" s="90" t="str">
        <f t="shared" si="15"/>
        <v>Rede</v>
      </c>
      <c r="M326" s="90">
        <f t="shared" si="16"/>
        <v>323</v>
      </c>
      <c r="N326" s="90">
        <f t="shared" si="17"/>
        <v>1.00326</v>
      </c>
      <c r="O326" s="91" t="s">
        <v>714</v>
      </c>
    </row>
    <row r="327" spans="10:15">
      <c r="J327" s="88"/>
      <c r="K327" s="90">
        <v>324</v>
      </c>
      <c r="L327" s="90" t="str">
        <f t="shared" si="15"/>
        <v>Redgrave cum Botesdale w Rickinghall</v>
      </c>
      <c r="M327" s="90">
        <f t="shared" si="16"/>
        <v>324</v>
      </c>
      <c r="N327" s="90">
        <f t="shared" si="17"/>
        <v>1.0032700000000001</v>
      </c>
      <c r="O327" s="91" t="s">
        <v>716</v>
      </c>
    </row>
    <row r="328" spans="10:15">
      <c r="J328" s="88"/>
      <c r="K328" s="90">
        <v>325</v>
      </c>
      <c r="L328" s="90" t="str">
        <f t="shared" si="15"/>
        <v>Redisham</v>
      </c>
      <c r="M328" s="90">
        <f t="shared" si="16"/>
        <v>325</v>
      </c>
      <c r="N328" s="90">
        <f t="shared" si="17"/>
        <v>1.0032799999999999</v>
      </c>
      <c r="O328" s="91" t="s">
        <v>718</v>
      </c>
    </row>
    <row r="329" spans="10:15">
      <c r="J329" s="88"/>
      <c r="K329" s="90">
        <v>326</v>
      </c>
      <c r="L329" s="90" t="str">
        <f t="shared" si="15"/>
        <v>Redlingfield</v>
      </c>
      <c r="M329" s="90">
        <f t="shared" si="16"/>
        <v>326</v>
      </c>
      <c r="N329" s="90">
        <f t="shared" si="17"/>
        <v>1.00329</v>
      </c>
      <c r="O329" s="91" t="s">
        <v>720</v>
      </c>
    </row>
    <row r="330" spans="10:15">
      <c r="J330" s="88"/>
      <c r="K330" s="90">
        <v>327</v>
      </c>
      <c r="L330" s="90" t="str">
        <f t="shared" si="15"/>
        <v>Rendham</v>
      </c>
      <c r="M330" s="90">
        <f t="shared" si="16"/>
        <v>327</v>
      </c>
      <c r="N330" s="90">
        <f t="shared" si="17"/>
        <v>1.0033000000000001</v>
      </c>
      <c r="O330" s="91" t="s">
        <v>722</v>
      </c>
    </row>
    <row r="331" spans="10:15">
      <c r="J331" s="88"/>
      <c r="K331" s="90">
        <v>328</v>
      </c>
      <c r="L331" s="90" t="str">
        <f t="shared" si="15"/>
        <v>Rendlesham St Gregory and St Felix</v>
      </c>
      <c r="M331" s="90">
        <f t="shared" si="16"/>
        <v>328</v>
      </c>
      <c r="N331" s="90">
        <f t="shared" si="17"/>
        <v>1.0033099999999999</v>
      </c>
      <c r="O331" s="91" t="s">
        <v>724</v>
      </c>
    </row>
    <row r="332" spans="10:15">
      <c r="J332" s="88"/>
      <c r="K332" s="90">
        <v>329</v>
      </c>
      <c r="L332" s="90" t="str">
        <f t="shared" si="15"/>
        <v>Reydon</v>
      </c>
      <c r="M332" s="90">
        <f t="shared" si="16"/>
        <v>329</v>
      </c>
      <c r="N332" s="90">
        <f t="shared" si="17"/>
        <v>1.00332</v>
      </c>
      <c r="O332" s="91" t="s">
        <v>726</v>
      </c>
    </row>
    <row r="333" spans="10:15">
      <c r="J333" s="88"/>
      <c r="K333" s="90">
        <v>330</v>
      </c>
      <c r="L333" s="90" t="str">
        <f t="shared" si="15"/>
        <v>Ringsfield</v>
      </c>
      <c r="M333" s="90">
        <f t="shared" si="16"/>
        <v>330</v>
      </c>
      <c r="N333" s="90">
        <f t="shared" si="17"/>
        <v>1.0033300000000001</v>
      </c>
      <c r="O333" s="91" t="s">
        <v>728</v>
      </c>
    </row>
    <row r="334" spans="10:15">
      <c r="J334" s="88"/>
      <c r="K334" s="90">
        <v>331</v>
      </c>
      <c r="L334" s="90" t="str">
        <f t="shared" si="15"/>
        <v>Ringshall</v>
      </c>
      <c r="M334" s="90">
        <f t="shared" si="16"/>
        <v>331</v>
      </c>
      <c r="N334" s="90">
        <f t="shared" si="17"/>
        <v>1.0033399999999999</v>
      </c>
      <c r="O334" s="91" t="s">
        <v>730</v>
      </c>
    </row>
    <row r="335" spans="10:15">
      <c r="J335" s="88"/>
      <c r="K335" s="90">
        <v>332</v>
      </c>
      <c r="L335" s="90" t="str">
        <f t="shared" si="15"/>
        <v>Risby</v>
      </c>
      <c r="M335" s="90">
        <f t="shared" si="16"/>
        <v>332</v>
      </c>
      <c r="N335" s="90">
        <f t="shared" si="17"/>
        <v>1.00335</v>
      </c>
      <c r="O335" s="92" t="s">
        <v>732</v>
      </c>
    </row>
    <row r="336" spans="10:15">
      <c r="J336" s="88"/>
      <c r="K336" s="90">
        <v>333</v>
      </c>
      <c r="L336" s="90" t="str">
        <f t="shared" si="15"/>
        <v>Rougham</v>
      </c>
      <c r="M336" s="90">
        <f t="shared" si="16"/>
        <v>333</v>
      </c>
      <c r="N336" s="90">
        <f t="shared" si="17"/>
        <v>1.00336</v>
      </c>
      <c r="O336" s="91" t="s">
        <v>734</v>
      </c>
    </row>
    <row r="337" spans="10:15">
      <c r="J337" s="88"/>
      <c r="K337" s="90">
        <v>334</v>
      </c>
      <c r="L337" s="90" t="str">
        <f t="shared" si="15"/>
        <v>Rumburgh w All Saints South Elmham &amp; St Nicholas South Elmham</v>
      </c>
      <c r="M337" s="90">
        <f t="shared" si="16"/>
        <v>334</v>
      </c>
      <c r="N337" s="90">
        <f t="shared" si="17"/>
        <v>1.0033700000000001</v>
      </c>
      <c r="O337" s="91" t="s">
        <v>736</v>
      </c>
    </row>
    <row r="338" spans="10:15">
      <c r="J338" s="88"/>
      <c r="K338" s="90">
        <v>335</v>
      </c>
      <c r="L338" s="90" t="str">
        <f t="shared" si="15"/>
        <v>Rushbrooke</v>
      </c>
      <c r="M338" s="90">
        <f t="shared" si="16"/>
        <v>335</v>
      </c>
      <c r="N338" s="90">
        <f t="shared" si="17"/>
        <v>1.0033799999999999</v>
      </c>
      <c r="O338" s="91" t="s">
        <v>738</v>
      </c>
    </row>
    <row r="339" spans="10:15">
      <c r="J339" s="88"/>
      <c r="K339" s="90">
        <v>336</v>
      </c>
      <c r="L339" s="90" t="str">
        <f t="shared" si="15"/>
        <v>Rushmere St Andrew</v>
      </c>
      <c r="M339" s="90">
        <f t="shared" si="16"/>
        <v>336</v>
      </c>
      <c r="N339" s="90">
        <f t="shared" si="17"/>
        <v>1.00339</v>
      </c>
      <c r="O339" s="91" t="s">
        <v>740</v>
      </c>
    </row>
    <row r="340" spans="10:15">
      <c r="J340" s="88"/>
      <c r="K340" s="90">
        <v>337</v>
      </c>
      <c r="L340" s="90" t="str">
        <f t="shared" si="15"/>
        <v>Santon Downham</v>
      </c>
      <c r="M340" s="90">
        <f t="shared" si="16"/>
        <v>337</v>
      </c>
      <c r="N340" s="90">
        <f t="shared" si="17"/>
        <v>1.0034000000000001</v>
      </c>
      <c r="O340" s="91" t="s">
        <v>742</v>
      </c>
    </row>
    <row r="341" spans="10:15">
      <c r="J341" s="88"/>
      <c r="K341" s="90">
        <v>338</v>
      </c>
      <c r="L341" s="90" t="str">
        <f t="shared" si="15"/>
        <v>Saxmundham w Kelsale-cum-Carlton</v>
      </c>
      <c r="M341" s="90">
        <f t="shared" si="16"/>
        <v>338</v>
      </c>
      <c r="N341" s="90">
        <f t="shared" si="17"/>
        <v>1.0034099999999999</v>
      </c>
      <c r="O341" s="95" t="s">
        <v>1160</v>
      </c>
    </row>
    <row r="342" spans="10:15">
      <c r="J342" s="88"/>
      <c r="K342" s="90">
        <v>339</v>
      </c>
      <c r="L342" s="90" t="str">
        <f t="shared" si="15"/>
        <v>Saxtead</v>
      </c>
      <c r="M342" s="90">
        <f t="shared" si="16"/>
        <v>339</v>
      </c>
      <c r="N342" s="90">
        <f t="shared" si="17"/>
        <v>1.00342</v>
      </c>
      <c r="O342" s="91" t="s">
        <v>746</v>
      </c>
    </row>
    <row r="343" spans="10:15">
      <c r="J343" s="88"/>
      <c r="K343" s="90">
        <v>340</v>
      </c>
      <c r="L343" s="90" t="str">
        <f t="shared" si="15"/>
        <v>Semer</v>
      </c>
      <c r="M343" s="90">
        <f t="shared" si="16"/>
        <v>340</v>
      </c>
      <c r="N343" s="90">
        <f t="shared" si="17"/>
        <v>1.00343</v>
      </c>
      <c r="O343" s="91" t="s">
        <v>748</v>
      </c>
    </row>
    <row r="344" spans="10:15">
      <c r="J344" s="88"/>
      <c r="K344" s="90">
        <v>341</v>
      </c>
      <c r="L344" s="90" t="str">
        <f t="shared" si="15"/>
        <v>Shadingfield</v>
      </c>
      <c r="M344" s="90">
        <f t="shared" si="16"/>
        <v>341</v>
      </c>
      <c r="N344" s="90">
        <f t="shared" si="17"/>
        <v>1.0034400000000001</v>
      </c>
      <c r="O344" s="91" t="s">
        <v>750</v>
      </c>
    </row>
    <row r="345" spans="10:15">
      <c r="J345" s="88"/>
      <c r="K345" s="90">
        <v>342</v>
      </c>
      <c r="L345" s="90" t="str">
        <f t="shared" si="15"/>
        <v>Shelland</v>
      </c>
      <c r="M345" s="90">
        <f t="shared" si="16"/>
        <v>342</v>
      </c>
      <c r="N345" s="90">
        <f t="shared" si="17"/>
        <v>1.00345</v>
      </c>
      <c r="O345" s="91" t="s">
        <v>752</v>
      </c>
    </row>
    <row r="346" spans="10:15">
      <c r="J346" s="88"/>
      <c r="K346" s="90">
        <v>343</v>
      </c>
      <c r="L346" s="90" t="str">
        <f t="shared" si="15"/>
        <v>Shelley</v>
      </c>
      <c r="M346" s="90">
        <f t="shared" si="16"/>
        <v>343</v>
      </c>
      <c r="N346" s="90">
        <f t="shared" si="17"/>
        <v>1.00346</v>
      </c>
      <c r="O346" s="91" t="s">
        <v>754</v>
      </c>
    </row>
    <row r="347" spans="10:15">
      <c r="J347" s="88"/>
      <c r="K347" s="90">
        <v>344</v>
      </c>
      <c r="L347" s="90" t="str">
        <f t="shared" si="15"/>
        <v>Shotley</v>
      </c>
      <c r="M347" s="90">
        <f t="shared" si="16"/>
        <v>344</v>
      </c>
      <c r="N347" s="90">
        <f t="shared" si="17"/>
        <v>1.0034700000000001</v>
      </c>
      <c r="O347" s="91" t="s">
        <v>756</v>
      </c>
    </row>
    <row r="348" spans="10:15">
      <c r="J348" s="88"/>
      <c r="K348" s="90">
        <v>345</v>
      </c>
      <c r="L348" s="90" t="str">
        <f t="shared" si="15"/>
        <v>Shottisham</v>
      </c>
      <c r="M348" s="90">
        <f t="shared" si="16"/>
        <v>345</v>
      </c>
      <c r="N348" s="90">
        <f t="shared" si="17"/>
        <v>1.0034799999999999</v>
      </c>
      <c r="O348" s="91" t="s">
        <v>758</v>
      </c>
    </row>
    <row r="349" spans="10:15">
      <c r="J349" s="88"/>
      <c r="K349" s="90">
        <v>346</v>
      </c>
      <c r="L349" s="90" t="str">
        <f t="shared" si="15"/>
        <v>Sibton</v>
      </c>
      <c r="M349" s="90">
        <f t="shared" si="16"/>
        <v>346</v>
      </c>
      <c r="N349" s="90">
        <f t="shared" si="17"/>
        <v>1.00349</v>
      </c>
      <c r="O349" s="91" t="s">
        <v>760</v>
      </c>
    </row>
    <row r="350" spans="10:15">
      <c r="J350" s="88"/>
      <c r="K350" s="90">
        <v>347</v>
      </c>
      <c r="L350" s="90" t="str">
        <f t="shared" si="15"/>
        <v>Snape</v>
      </c>
      <c r="M350" s="90">
        <f t="shared" si="16"/>
        <v>347</v>
      </c>
      <c r="N350" s="90">
        <f t="shared" si="17"/>
        <v>1.0035000000000001</v>
      </c>
      <c r="O350" s="91" t="s">
        <v>762</v>
      </c>
    </row>
    <row r="351" spans="10:15">
      <c r="J351" s="88"/>
      <c r="K351" s="90">
        <v>348</v>
      </c>
      <c r="L351" s="90" t="str">
        <f t="shared" si="15"/>
        <v>Somersham</v>
      </c>
      <c r="M351" s="90">
        <f t="shared" si="16"/>
        <v>348</v>
      </c>
      <c r="N351" s="90">
        <f t="shared" si="17"/>
        <v>1.0035099999999999</v>
      </c>
      <c r="O351" s="91" t="s">
        <v>764</v>
      </c>
    </row>
    <row r="352" spans="10:15">
      <c r="J352" s="88"/>
      <c r="K352" s="90">
        <v>349</v>
      </c>
      <c r="L352" s="90" t="str">
        <f t="shared" si="15"/>
        <v>Somerton</v>
      </c>
      <c r="M352" s="90">
        <f t="shared" si="16"/>
        <v>349</v>
      </c>
      <c r="N352" s="90">
        <f t="shared" si="17"/>
        <v>1.00352</v>
      </c>
      <c r="O352" s="91" t="s">
        <v>766</v>
      </c>
    </row>
    <row r="353" spans="10:15">
      <c r="J353" s="88"/>
      <c r="K353" s="90">
        <v>350</v>
      </c>
      <c r="L353" s="90" t="str">
        <f t="shared" si="15"/>
        <v>Sotherton</v>
      </c>
      <c r="M353" s="90">
        <f t="shared" si="16"/>
        <v>350</v>
      </c>
      <c r="N353" s="90">
        <f t="shared" si="17"/>
        <v>1.00353</v>
      </c>
      <c r="O353" s="93" t="s">
        <v>768</v>
      </c>
    </row>
    <row r="354" spans="10:15">
      <c r="J354" s="88"/>
      <c r="K354" s="90">
        <v>351</v>
      </c>
      <c r="L354" s="90" t="str">
        <f t="shared" si="15"/>
        <v>South Cove</v>
      </c>
      <c r="M354" s="90">
        <f t="shared" si="16"/>
        <v>351</v>
      </c>
      <c r="N354" s="90">
        <f t="shared" si="17"/>
        <v>1.0035400000000001</v>
      </c>
      <c r="O354" s="91" t="s">
        <v>770</v>
      </c>
    </row>
    <row r="355" spans="10:15">
      <c r="J355" s="88"/>
      <c r="K355" s="90">
        <v>352</v>
      </c>
      <c r="L355" s="90" t="str">
        <f t="shared" si="15"/>
        <v>Southwold</v>
      </c>
      <c r="M355" s="90">
        <f t="shared" si="16"/>
        <v>352</v>
      </c>
      <c r="N355" s="90">
        <f t="shared" si="17"/>
        <v>1.0035499999999999</v>
      </c>
      <c r="O355" s="91" t="s">
        <v>772</v>
      </c>
    </row>
    <row r="356" spans="10:15">
      <c r="J356" s="88"/>
      <c r="K356" s="90">
        <v>353</v>
      </c>
      <c r="L356" s="90" t="str">
        <f t="shared" si="15"/>
        <v>Spexhall</v>
      </c>
      <c r="M356" s="90">
        <f t="shared" si="16"/>
        <v>353</v>
      </c>
      <c r="N356" s="90">
        <f t="shared" si="17"/>
        <v>1.00356</v>
      </c>
      <c r="O356" s="91" t="s">
        <v>774</v>
      </c>
    </row>
    <row r="357" spans="10:15">
      <c r="J357" s="88"/>
      <c r="K357" s="90">
        <v>354</v>
      </c>
      <c r="L357" s="90" t="str">
        <f t="shared" si="15"/>
        <v>Sproughton</v>
      </c>
      <c r="M357" s="90">
        <f t="shared" si="16"/>
        <v>354</v>
      </c>
      <c r="N357" s="90">
        <f t="shared" si="17"/>
        <v>1.0035700000000001</v>
      </c>
      <c r="O357" s="91" t="s">
        <v>776</v>
      </c>
    </row>
    <row r="358" spans="10:15">
      <c r="J358" s="88"/>
      <c r="K358" s="90">
        <v>355</v>
      </c>
      <c r="L358" s="90" t="str">
        <f t="shared" si="15"/>
        <v>St Cross South Elmham</v>
      </c>
      <c r="M358" s="90">
        <f t="shared" si="16"/>
        <v>355</v>
      </c>
      <c r="N358" s="90">
        <f t="shared" si="17"/>
        <v>1.0035799999999999</v>
      </c>
      <c r="O358" s="91" t="s">
        <v>778</v>
      </c>
    </row>
    <row r="359" spans="10:15">
      <c r="J359" s="88"/>
      <c r="K359" s="90">
        <v>356</v>
      </c>
      <c r="L359" s="90" t="str">
        <f t="shared" si="15"/>
        <v>St James South Elmham</v>
      </c>
      <c r="M359" s="90">
        <f t="shared" si="16"/>
        <v>356</v>
      </c>
      <c r="N359" s="90">
        <f t="shared" si="17"/>
        <v>1.00359</v>
      </c>
      <c r="O359" s="91" t="s">
        <v>780</v>
      </c>
    </row>
    <row r="360" spans="10:15">
      <c r="J360" s="88"/>
      <c r="K360" s="90">
        <v>357</v>
      </c>
      <c r="L360" s="90" t="str">
        <f t="shared" si="15"/>
        <v>St Margaret South Elmham</v>
      </c>
      <c r="M360" s="90">
        <f t="shared" si="16"/>
        <v>357</v>
      </c>
      <c r="N360" s="90">
        <f t="shared" si="17"/>
        <v>1.0036</v>
      </c>
      <c r="O360" s="91" t="s">
        <v>782</v>
      </c>
    </row>
    <row r="361" spans="10:15">
      <c r="J361" s="88"/>
      <c r="K361" s="90">
        <v>358</v>
      </c>
      <c r="L361" s="90" t="str">
        <f t="shared" si="15"/>
        <v>St Michael South Elmham</v>
      </c>
      <c r="M361" s="90">
        <f t="shared" si="16"/>
        <v>358</v>
      </c>
      <c r="N361" s="90">
        <f t="shared" si="17"/>
        <v>1.0036099999999999</v>
      </c>
      <c r="O361" s="91" t="s">
        <v>784</v>
      </c>
    </row>
    <row r="362" spans="10:15">
      <c r="J362" s="88"/>
      <c r="K362" s="90">
        <v>359</v>
      </c>
      <c r="L362" s="90" t="str">
        <f t="shared" si="15"/>
        <v>St Peter South Elmham</v>
      </c>
      <c r="M362" s="90">
        <f t="shared" si="16"/>
        <v>359</v>
      </c>
      <c r="N362" s="90">
        <f t="shared" si="17"/>
        <v>1.00362</v>
      </c>
      <c r="O362" s="91" t="s">
        <v>786</v>
      </c>
    </row>
    <row r="363" spans="10:15">
      <c r="J363" s="88"/>
      <c r="K363" s="90">
        <v>360</v>
      </c>
      <c r="L363" s="90" t="str">
        <f t="shared" si="15"/>
        <v>Stanningfield</v>
      </c>
      <c r="M363" s="90">
        <f t="shared" si="16"/>
        <v>360</v>
      </c>
      <c r="N363" s="90">
        <f t="shared" si="17"/>
        <v>1.00363</v>
      </c>
      <c r="O363" s="91" t="s">
        <v>788</v>
      </c>
    </row>
    <row r="364" spans="10:15">
      <c r="J364" s="88"/>
      <c r="K364" s="90">
        <v>361</v>
      </c>
      <c r="L364" s="90" t="str">
        <f t="shared" si="15"/>
        <v>Stansfield</v>
      </c>
      <c r="M364" s="90">
        <f t="shared" si="16"/>
        <v>361</v>
      </c>
      <c r="N364" s="90">
        <f t="shared" si="17"/>
        <v>1.0036400000000001</v>
      </c>
      <c r="O364" s="91" t="s">
        <v>790</v>
      </c>
    </row>
    <row r="365" spans="10:15">
      <c r="J365" s="88"/>
      <c r="K365" s="90">
        <v>362</v>
      </c>
      <c r="L365" s="90" t="str">
        <f t="shared" si="15"/>
        <v>Stanstead</v>
      </c>
      <c r="M365" s="90">
        <f t="shared" si="16"/>
        <v>362</v>
      </c>
      <c r="N365" s="90">
        <f t="shared" si="17"/>
        <v>1.0036499999999999</v>
      </c>
      <c r="O365" s="91" t="s">
        <v>792</v>
      </c>
    </row>
    <row r="366" spans="10:15">
      <c r="J366" s="88"/>
      <c r="K366" s="90">
        <v>363</v>
      </c>
      <c r="L366" s="90" t="str">
        <f t="shared" si="15"/>
        <v>Stanton</v>
      </c>
      <c r="M366" s="90">
        <f t="shared" si="16"/>
        <v>363</v>
      </c>
      <c r="N366" s="90">
        <f t="shared" si="17"/>
        <v>1.00366</v>
      </c>
      <c r="O366" s="91" t="s">
        <v>794</v>
      </c>
    </row>
    <row r="367" spans="10:15">
      <c r="J367" s="88"/>
      <c r="K367" s="90">
        <v>364</v>
      </c>
      <c r="L367" s="90" t="str">
        <f t="shared" si="15"/>
        <v>Sternfield</v>
      </c>
      <c r="M367" s="90">
        <f t="shared" si="16"/>
        <v>364</v>
      </c>
      <c r="N367" s="90">
        <f t="shared" si="17"/>
        <v>1.0036700000000001</v>
      </c>
      <c r="O367" s="91" t="s">
        <v>796</v>
      </c>
    </row>
    <row r="368" spans="10:15">
      <c r="J368" s="88"/>
      <c r="K368" s="90">
        <v>365</v>
      </c>
      <c r="L368" s="90" t="str">
        <f t="shared" si="15"/>
        <v>Stoke Ash w Thwaite</v>
      </c>
      <c r="M368" s="90">
        <f t="shared" si="16"/>
        <v>365</v>
      </c>
      <c r="N368" s="90">
        <f t="shared" si="17"/>
        <v>1.0036799999999999</v>
      </c>
      <c r="O368" s="91" t="s">
        <v>798</v>
      </c>
    </row>
    <row r="369" spans="10:15">
      <c r="J369" s="88"/>
      <c r="K369" s="90">
        <v>366</v>
      </c>
      <c r="L369" s="90" t="str">
        <f t="shared" si="15"/>
        <v>Stoke by Clare</v>
      </c>
      <c r="M369" s="90">
        <f t="shared" si="16"/>
        <v>366</v>
      </c>
      <c r="N369" s="90">
        <f t="shared" si="17"/>
        <v>1.00369</v>
      </c>
      <c r="O369" s="91" t="s">
        <v>800</v>
      </c>
    </row>
    <row r="370" spans="10:15">
      <c r="J370" s="88"/>
      <c r="K370" s="90">
        <v>367</v>
      </c>
      <c r="L370" s="90" t="str">
        <f t="shared" si="15"/>
        <v>Stoke-by-Nayland</v>
      </c>
      <c r="M370" s="90">
        <f t="shared" si="16"/>
        <v>367</v>
      </c>
      <c r="N370" s="90">
        <f t="shared" si="17"/>
        <v>1.0037</v>
      </c>
      <c r="O370" s="91" t="s">
        <v>802</v>
      </c>
    </row>
    <row r="371" spans="10:15">
      <c r="J371" s="88"/>
      <c r="K371" s="90">
        <v>368</v>
      </c>
      <c r="L371" s="90" t="str">
        <f t="shared" si="15"/>
        <v>Stonham Aspal and Mickfield</v>
      </c>
      <c r="M371" s="90">
        <f t="shared" si="16"/>
        <v>368</v>
      </c>
      <c r="N371" s="90">
        <f t="shared" si="17"/>
        <v>1.0037100000000001</v>
      </c>
      <c r="O371" s="91" t="s">
        <v>804</v>
      </c>
    </row>
    <row r="372" spans="10:15">
      <c r="J372" s="88"/>
      <c r="K372" s="90">
        <v>369</v>
      </c>
      <c r="L372" s="90" t="str">
        <f t="shared" si="15"/>
        <v>Stoven</v>
      </c>
      <c r="M372" s="90">
        <f t="shared" si="16"/>
        <v>369</v>
      </c>
      <c r="N372" s="90">
        <f t="shared" si="17"/>
        <v>1.0037199999999999</v>
      </c>
      <c r="O372" s="91" t="s">
        <v>806</v>
      </c>
    </row>
    <row r="373" spans="10:15">
      <c r="J373" s="88"/>
      <c r="K373" s="90">
        <v>370</v>
      </c>
      <c r="L373" s="90" t="str">
        <f t="shared" si="15"/>
        <v>Stowlangtoft</v>
      </c>
      <c r="M373" s="90">
        <f t="shared" si="16"/>
        <v>370</v>
      </c>
      <c r="N373" s="90">
        <f t="shared" si="17"/>
        <v>1.00373</v>
      </c>
      <c r="O373" s="91" t="s">
        <v>808</v>
      </c>
    </row>
    <row r="374" spans="10:15">
      <c r="J374" s="88"/>
      <c r="K374" s="90">
        <v>371</v>
      </c>
      <c r="L374" s="90" t="str">
        <f t="shared" si="15"/>
        <v>Stowmarket</v>
      </c>
      <c r="M374" s="90">
        <f t="shared" si="16"/>
        <v>371</v>
      </c>
      <c r="N374" s="90">
        <f t="shared" si="17"/>
        <v>1.0037400000000001</v>
      </c>
      <c r="O374" s="91" t="s">
        <v>810</v>
      </c>
    </row>
    <row r="375" spans="10:15">
      <c r="J375" s="88"/>
      <c r="K375" s="90">
        <v>372</v>
      </c>
      <c r="L375" s="90" t="str">
        <f t="shared" si="15"/>
        <v>Stowupland</v>
      </c>
      <c r="M375" s="90">
        <f t="shared" si="16"/>
        <v>372</v>
      </c>
      <c r="N375" s="90">
        <f t="shared" si="17"/>
        <v>1.0037499999999999</v>
      </c>
      <c r="O375" s="91" t="s">
        <v>812</v>
      </c>
    </row>
    <row r="376" spans="10:15">
      <c r="J376" s="88"/>
      <c r="K376" s="90">
        <v>373</v>
      </c>
      <c r="L376" s="90" t="str">
        <f t="shared" si="15"/>
        <v>Stradbroke</v>
      </c>
      <c r="M376" s="90">
        <f t="shared" si="16"/>
        <v>373</v>
      </c>
      <c r="N376" s="90">
        <f t="shared" si="17"/>
        <v>1.00376</v>
      </c>
      <c r="O376" s="91" t="s">
        <v>814</v>
      </c>
    </row>
    <row r="377" spans="10:15">
      <c r="J377" s="88"/>
      <c r="K377" s="90">
        <v>374</v>
      </c>
      <c r="L377" s="90" t="str">
        <f t="shared" si="15"/>
        <v>Stradishall</v>
      </c>
      <c r="M377" s="90">
        <f t="shared" si="16"/>
        <v>374</v>
      </c>
      <c r="N377" s="90">
        <f t="shared" si="17"/>
        <v>1.0037700000000001</v>
      </c>
      <c r="O377" s="91" t="s">
        <v>816</v>
      </c>
    </row>
    <row r="378" spans="10:15">
      <c r="J378" s="88"/>
      <c r="K378" s="90">
        <v>375</v>
      </c>
      <c r="L378" s="90" t="str">
        <f t="shared" si="15"/>
        <v>Stratford St Mary</v>
      </c>
      <c r="M378" s="90">
        <f t="shared" si="16"/>
        <v>375</v>
      </c>
      <c r="N378" s="90">
        <f t="shared" si="17"/>
        <v>1.0037799999999999</v>
      </c>
      <c r="O378" s="91" t="s">
        <v>818</v>
      </c>
    </row>
    <row r="379" spans="10:15">
      <c r="J379" s="88"/>
      <c r="K379" s="90">
        <v>376</v>
      </c>
      <c r="L379" s="90" t="str">
        <f t="shared" si="15"/>
        <v>Stuston</v>
      </c>
      <c r="M379" s="90">
        <f t="shared" si="16"/>
        <v>376</v>
      </c>
      <c r="N379" s="90">
        <f t="shared" si="17"/>
        <v>1.00379</v>
      </c>
      <c r="O379" s="91" t="s">
        <v>820</v>
      </c>
    </row>
    <row r="380" spans="10:15">
      <c r="J380" s="88"/>
      <c r="K380" s="90">
        <v>377</v>
      </c>
      <c r="L380" s="90" t="str">
        <f t="shared" si="15"/>
        <v>Stutton</v>
      </c>
      <c r="M380" s="90">
        <f t="shared" si="16"/>
        <v>377</v>
      </c>
      <c r="N380" s="90">
        <f t="shared" si="17"/>
        <v>1.0038</v>
      </c>
      <c r="O380" s="91" t="s">
        <v>822</v>
      </c>
    </row>
    <row r="381" spans="10:15">
      <c r="J381" s="88"/>
      <c r="K381" s="90">
        <v>378</v>
      </c>
      <c r="L381" s="90" t="str">
        <f t="shared" si="15"/>
        <v>Sudbourne</v>
      </c>
      <c r="M381" s="90">
        <f t="shared" si="16"/>
        <v>378</v>
      </c>
      <c r="N381" s="90">
        <f t="shared" si="17"/>
        <v>1.0038100000000001</v>
      </c>
      <c r="O381" s="91" t="s">
        <v>824</v>
      </c>
    </row>
    <row r="382" spans="10:15">
      <c r="J382" s="88"/>
      <c r="K382" s="90">
        <v>379</v>
      </c>
      <c r="L382" s="90" t="str">
        <f t="shared" si="15"/>
        <v>Sudbury All Saints</v>
      </c>
      <c r="M382" s="90">
        <f t="shared" si="16"/>
        <v>379</v>
      </c>
      <c r="N382" s="90">
        <f t="shared" si="17"/>
        <v>1.0038199999999999</v>
      </c>
      <c r="O382" s="91" t="s">
        <v>826</v>
      </c>
    </row>
    <row r="383" spans="10:15">
      <c r="J383" s="88"/>
      <c r="K383" s="90">
        <v>380</v>
      </c>
      <c r="L383" s="90" t="str">
        <f t="shared" si="15"/>
        <v>Sudbury St Gregory</v>
      </c>
      <c r="M383" s="90">
        <f t="shared" si="16"/>
        <v>380</v>
      </c>
      <c r="N383" s="90">
        <f t="shared" si="17"/>
        <v>1.00383</v>
      </c>
      <c r="O383" s="91" t="s">
        <v>828</v>
      </c>
    </row>
    <row r="384" spans="10:15">
      <c r="J384" s="88"/>
      <c r="K384" s="90">
        <v>381</v>
      </c>
      <c r="L384" s="90" t="str">
        <f t="shared" si="15"/>
        <v>Sutton</v>
      </c>
      <c r="M384" s="90">
        <f t="shared" si="16"/>
        <v>381</v>
      </c>
      <c r="N384" s="90">
        <f t="shared" si="17"/>
        <v>1.0038400000000001</v>
      </c>
      <c r="O384" s="91" t="s">
        <v>830</v>
      </c>
    </row>
    <row r="385" spans="10:15">
      <c r="J385" s="88"/>
      <c r="K385" s="90">
        <v>382</v>
      </c>
      <c r="L385" s="90" t="str">
        <f t="shared" si="15"/>
        <v>Sweffling</v>
      </c>
      <c r="M385" s="90">
        <f t="shared" si="16"/>
        <v>382</v>
      </c>
      <c r="N385" s="90">
        <f t="shared" si="17"/>
        <v>1.0038499999999999</v>
      </c>
      <c r="O385" s="91" t="s">
        <v>832</v>
      </c>
    </row>
    <row r="386" spans="10:15">
      <c r="J386" s="88"/>
      <c r="K386" s="90">
        <v>383</v>
      </c>
      <c r="L386" s="90" t="str">
        <f t="shared" si="15"/>
        <v>Swilland</v>
      </c>
      <c r="M386" s="90">
        <f t="shared" si="16"/>
        <v>383</v>
      </c>
      <c r="N386" s="90">
        <f t="shared" si="17"/>
        <v>1.00386</v>
      </c>
      <c r="O386" s="91" t="s">
        <v>834</v>
      </c>
    </row>
    <row r="387" spans="10:15">
      <c r="J387" s="88"/>
      <c r="K387" s="90">
        <v>384</v>
      </c>
      <c r="L387" s="90" t="str">
        <f t="shared" si="15"/>
        <v>Syleham</v>
      </c>
      <c r="M387" s="90">
        <f t="shared" si="16"/>
        <v>384</v>
      </c>
      <c r="N387" s="90">
        <f t="shared" si="17"/>
        <v>1.00387</v>
      </c>
      <c r="O387" s="91" t="s">
        <v>836</v>
      </c>
    </row>
    <row r="388" spans="10:15">
      <c r="J388" s="88"/>
      <c r="K388" s="90">
        <v>385</v>
      </c>
      <c r="L388" s="90" t="str">
        <f t="shared" si="15"/>
        <v>Tannington</v>
      </c>
      <c r="M388" s="90">
        <f t="shared" si="16"/>
        <v>385</v>
      </c>
      <c r="N388" s="90">
        <f t="shared" si="17"/>
        <v>1.0038800000000001</v>
      </c>
      <c r="O388" s="91" t="s">
        <v>838</v>
      </c>
    </row>
    <row r="389" spans="10:15">
      <c r="J389" s="88"/>
      <c r="K389" s="90">
        <v>386</v>
      </c>
      <c r="L389" s="90" t="str">
        <f t="shared" ref="L389:L445" si="18">IFERROR(VLOOKUP(K389,$M$4:$O$445,3,FALSE),"")</f>
        <v>Tattingstone</v>
      </c>
      <c r="M389" s="90">
        <f t="shared" ref="M389:M445" si="19">IFERROR(RANK(N389,$N$4:$N$445,1),"")</f>
        <v>386</v>
      </c>
      <c r="N389" s="90">
        <f t="shared" ref="N389:N445" si="20">IFERROR(SEARCH($C$8,O389)+ROW()/100000,"")</f>
        <v>1.0038899999999999</v>
      </c>
      <c r="O389" s="91" t="s">
        <v>840</v>
      </c>
    </row>
    <row r="390" spans="10:15">
      <c r="J390" s="88"/>
      <c r="K390" s="90">
        <v>387</v>
      </c>
      <c r="L390" s="90" t="str">
        <f t="shared" si="18"/>
        <v>Theberton with Eastbridge</v>
      </c>
      <c r="M390" s="90">
        <f t="shared" si="19"/>
        <v>387</v>
      </c>
      <c r="N390" s="90">
        <f t="shared" si="20"/>
        <v>1.0039</v>
      </c>
      <c r="O390" s="91" t="s">
        <v>842</v>
      </c>
    </row>
    <row r="391" spans="10:15">
      <c r="J391" s="88"/>
      <c r="K391" s="90">
        <v>388</v>
      </c>
      <c r="L391" s="90" t="str">
        <f t="shared" si="18"/>
        <v>Thelnetham</v>
      </c>
      <c r="M391" s="90">
        <f t="shared" si="19"/>
        <v>388</v>
      </c>
      <c r="N391" s="90">
        <f t="shared" si="20"/>
        <v>1.0039100000000001</v>
      </c>
      <c r="O391" s="91" t="s">
        <v>844</v>
      </c>
    </row>
    <row r="392" spans="10:15">
      <c r="J392" s="88"/>
      <c r="K392" s="90">
        <v>389</v>
      </c>
      <c r="L392" s="90" t="str">
        <f t="shared" si="18"/>
        <v>Thorington</v>
      </c>
      <c r="M392" s="90">
        <f t="shared" si="19"/>
        <v>389</v>
      </c>
      <c r="N392" s="90">
        <f t="shared" si="20"/>
        <v>1.0039199999999999</v>
      </c>
      <c r="O392" s="91" t="s">
        <v>846</v>
      </c>
    </row>
    <row r="393" spans="10:15">
      <c r="J393" s="88"/>
      <c r="K393" s="90">
        <v>390</v>
      </c>
      <c r="L393" s="90" t="str">
        <f t="shared" si="18"/>
        <v>Thorndon w Rishangles</v>
      </c>
      <c r="M393" s="90">
        <f t="shared" si="19"/>
        <v>390</v>
      </c>
      <c r="N393" s="90">
        <f t="shared" si="20"/>
        <v>1.00393</v>
      </c>
      <c r="O393" s="91" t="s">
        <v>848</v>
      </c>
    </row>
    <row r="394" spans="10:15">
      <c r="J394" s="88"/>
      <c r="K394" s="90">
        <v>391</v>
      </c>
      <c r="L394" s="90" t="str">
        <f t="shared" si="18"/>
        <v>Thornham Magna</v>
      </c>
      <c r="M394" s="90">
        <f t="shared" si="19"/>
        <v>391</v>
      </c>
      <c r="N394" s="90">
        <f t="shared" si="20"/>
        <v>1.0039400000000001</v>
      </c>
      <c r="O394" s="91" t="s">
        <v>850</v>
      </c>
    </row>
    <row r="395" spans="10:15">
      <c r="J395" s="88"/>
      <c r="K395" s="90">
        <v>392</v>
      </c>
      <c r="L395" s="90" t="str">
        <f t="shared" si="18"/>
        <v>Thornham Parva</v>
      </c>
      <c r="M395" s="90">
        <f t="shared" si="19"/>
        <v>392</v>
      </c>
      <c r="N395" s="90">
        <f t="shared" si="20"/>
        <v>1.0039499999999999</v>
      </c>
      <c r="O395" s="91" t="s">
        <v>852</v>
      </c>
    </row>
    <row r="396" spans="10:15">
      <c r="J396" s="88"/>
      <c r="K396" s="90">
        <v>393</v>
      </c>
      <c r="L396" s="90" t="str">
        <f t="shared" si="18"/>
        <v>Thorpe Morieux</v>
      </c>
      <c r="M396" s="90">
        <f t="shared" si="19"/>
        <v>393</v>
      </c>
      <c r="N396" s="90">
        <f t="shared" si="20"/>
        <v>1.00396</v>
      </c>
      <c r="O396" s="91" t="s">
        <v>854</v>
      </c>
    </row>
    <row r="397" spans="10:15">
      <c r="J397" s="88"/>
      <c r="K397" s="90">
        <v>394</v>
      </c>
      <c r="L397" s="90" t="str">
        <f t="shared" si="18"/>
        <v>Thrandeston</v>
      </c>
      <c r="M397" s="90">
        <f t="shared" si="19"/>
        <v>394</v>
      </c>
      <c r="N397" s="90">
        <f t="shared" si="20"/>
        <v>1.00397</v>
      </c>
      <c r="O397" s="91" t="s">
        <v>856</v>
      </c>
    </row>
    <row r="398" spans="10:15">
      <c r="J398" s="88"/>
      <c r="K398" s="90">
        <v>395</v>
      </c>
      <c r="L398" s="90" t="str">
        <f t="shared" si="18"/>
        <v>Thurston</v>
      </c>
      <c r="M398" s="90">
        <f t="shared" si="19"/>
        <v>395</v>
      </c>
      <c r="N398" s="90">
        <f t="shared" si="20"/>
        <v>1.0039800000000001</v>
      </c>
      <c r="O398" s="91" t="s">
        <v>858</v>
      </c>
    </row>
    <row r="399" spans="10:15">
      <c r="J399" s="88"/>
      <c r="K399" s="90">
        <v>396</v>
      </c>
      <c r="L399" s="90" t="str">
        <f t="shared" si="18"/>
        <v>Timworth</v>
      </c>
      <c r="M399" s="90">
        <f t="shared" si="19"/>
        <v>396</v>
      </c>
      <c r="N399" s="90">
        <f t="shared" si="20"/>
        <v>1.0039899999999999</v>
      </c>
      <c r="O399" s="91" t="s">
        <v>860</v>
      </c>
    </row>
    <row r="400" spans="10:15">
      <c r="J400" s="88"/>
      <c r="K400" s="90">
        <v>397</v>
      </c>
      <c r="L400" s="90" t="str">
        <f t="shared" si="18"/>
        <v>Tostock</v>
      </c>
      <c r="M400" s="90">
        <f t="shared" si="19"/>
        <v>397</v>
      </c>
      <c r="N400" s="90">
        <f t="shared" si="20"/>
        <v>1.004</v>
      </c>
      <c r="O400" s="91" t="s">
        <v>862</v>
      </c>
    </row>
    <row r="401" spans="10:15">
      <c r="J401" s="88"/>
      <c r="K401" s="90">
        <v>398</v>
      </c>
      <c r="L401" s="90" t="str">
        <f t="shared" si="18"/>
        <v>Trimley</v>
      </c>
      <c r="M401" s="90">
        <f t="shared" si="19"/>
        <v>398</v>
      </c>
      <c r="N401" s="90">
        <f t="shared" si="20"/>
        <v>1.0040100000000001</v>
      </c>
      <c r="O401" s="91" t="s">
        <v>864</v>
      </c>
    </row>
    <row r="402" spans="10:15">
      <c r="J402" s="88"/>
      <c r="K402" s="90">
        <v>399</v>
      </c>
      <c r="L402" s="90" t="str">
        <f t="shared" si="18"/>
        <v>Troston</v>
      </c>
      <c r="M402" s="90">
        <f t="shared" si="19"/>
        <v>399</v>
      </c>
      <c r="N402" s="90">
        <f t="shared" si="20"/>
        <v>1.0040199999999999</v>
      </c>
      <c r="O402" s="91" t="s">
        <v>866</v>
      </c>
    </row>
    <row r="403" spans="10:15">
      <c r="J403" s="88"/>
      <c r="K403" s="90">
        <v>400</v>
      </c>
      <c r="L403" s="90" t="str">
        <f t="shared" si="18"/>
        <v>Tuddenham St Martin</v>
      </c>
      <c r="M403" s="90">
        <f t="shared" si="19"/>
        <v>400</v>
      </c>
      <c r="N403" s="90">
        <f t="shared" si="20"/>
        <v>1.00403</v>
      </c>
      <c r="O403" s="91" t="s">
        <v>868</v>
      </c>
    </row>
    <row r="404" spans="10:15">
      <c r="J404" s="88"/>
      <c r="K404" s="90">
        <v>401</v>
      </c>
      <c r="L404" s="90" t="str">
        <f t="shared" si="18"/>
        <v>Tuddenham w Cavenham, Red Lodge</v>
      </c>
      <c r="M404" s="90">
        <f t="shared" si="19"/>
        <v>401</v>
      </c>
      <c r="N404" s="90">
        <f t="shared" si="20"/>
        <v>1.00404</v>
      </c>
      <c r="O404" s="91" t="s">
        <v>1224</v>
      </c>
    </row>
    <row r="405" spans="10:15">
      <c r="J405" s="88"/>
      <c r="K405" s="90">
        <v>402</v>
      </c>
      <c r="L405" s="90" t="str">
        <f t="shared" si="18"/>
        <v>Tunstall</v>
      </c>
      <c r="M405" s="90">
        <f t="shared" si="19"/>
        <v>402</v>
      </c>
      <c r="N405" s="90">
        <f t="shared" si="20"/>
        <v>1.0040500000000001</v>
      </c>
      <c r="O405" s="91" t="s">
        <v>872</v>
      </c>
    </row>
    <row r="406" spans="10:15">
      <c r="J406" s="88"/>
      <c r="K406" s="90">
        <v>403</v>
      </c>
      <c r="L406" s="90" t="str">
        <f t="shared" si="18"/>
        <v>Ufford</v>
      </c>
      <c r="M406" s="90">
        <f t="shared" si="19"/>
        <v>403</v>
      </c>
      <c r="N406" s="90">
        <f t="shared" si="20"/>
        <v>1.00406</v>
      </c>
      <c r="O406" s="91" t="s">
        <v>874</v>
      </c>
    </row>
    <row r="407" spans="10:15">
      <c r="J407" s="88"/>
      <c r="K407" s="90">
        <v>404</v>
      </c>
      <c r="L407" s="90" t="str">
        <f t="shared" si="18"/>
        <v>Uggeshall</v>
      </c>
      <c r="M407" s="90">
        <f t="shared" si="19"/>
        <v>404</v>
      </c>
      <c r="N407" s="90">
        <f t="shared" si="20"/>
        <v>1.00407</v>
      </c>
      <c r="O407" s="91" t="s">
        <v>876</v>
      </c>
    </row>
    <row r="408" spans="10:15">
      <c r="J408" s="88"/>
      <c r="K408" s="90">
        <v>405</v>
      </c>
      <c r="L408" s="90" t="str">
        <f t="shared" si="18"/>
        <v>Walberswick</v>
      </c>
      <c r="M408" s="90">
        <f t="shared" si="19"/>
        <v>405</v>
      </c>
      <c r="N408" s="90">
        <f t="shared" si="20"/>
        <v>1.0040800000000001</v>
      </c>
      <c r="O408" s="91" t="s">
        <v>878</v>
      </c>
    </row>
    <row r="409" spans="10:15">
      <c r="J409" s="88"/>
      <c r="K409" s="90">
        <v>406</v>
      </c>
      <c r="L409" s="90" t="str">
        <f t="shared" si="18"/>
        <v>Waldringfield</v>
      </c>
      <c r="M409" s="90">
        <f t="shared" si="19"/>
        <v>406</v>
      </c>
      <c r="N409" s="90">
        <f t="shared" si="20"/>
        <v>1.0040899999999999</v>
      </c>
      <c r="O409" s="91" t="s">
        <v>880</v>
      </c>
    </row>
    <row r="410" spans="10:15">
      <c r="J410" s="88"/>
      <c r="K410" s="90">
        <v>407</v>
      </c>
      <c r="L410" s="90" t="str">
        <f t="shared" si="18"/>
        <v>Walpole</v>
      </c>
      <c r="M410" s="90">
        <f t="shared" si="19"/>
        <v>407</v>
      </c>
      <c r="N410" s="90">
        <f t="shared" si="20"/>
        <v>1.0041</v>
      </c>
      <c r="O410" s="91" t="s">
        <v>882</v>
      </c>
    </row>
    <row r="411" spans="10:15">
      <c r="J411" s="88"/>
      <c r="K411" s="90">
        <v>408</v>
      </c>
      <c r="L411" s="90" t="str">
        <f t="shared" si="18"/>
        <v>Walsham-le-Willows</v>
      </c>
      <c r="M411" s="90">
        <f t="shared" si="19"/>
        <v>408</v>
      </c>
      <c r="N411" s="90">
        <f t="shared" si="20"/>
        <v>1.0041100000000001</v>
      </c>
      <c r="O411" s="91" t="s">
        <v>884</v>
      </c>
    </row>
    <row r="412" spans="10:15">
      <c r="J412" s="88"/>
      <c r="K412" s="90">
        <v>409</v>
      </c>
      <c r="L412" s="90" t="str">
        <f t="shared" si="18"/>
        <v>Walton</v>
      </c>
      <c r="M412" s="90">
        <f t="shared" si="19"/>
        <v>409</v>
      </c>
      <c r="N412" s="90">
        <f t="shared" si="20"/>
        <v>1.0041199999999999</v>
      </c>
      <c r="O412" s="91" t="s">
        <v>886</v>
      </c>
    </row>
    <row r="413" spans="10:15">
      <c r="J413" s="88"/>
      <c r="K413" s="90">
        <v>410</v>
      </c>
      <c r="L413" s="90" t="str">
        <f t="shared" si="18"/>
        <v>Wangford, Sotherton &amp; Uggeshall</v>
      </c>
      <c r="M413" s="90">
        <f t="shared" si="19"/>
        <v>410</v>
      </c>
      <c r="N413" s="90">
        <f t="shared" si="20"/>
        <v>1.00413</v>
      </c>
      <c r="O413" s="91" t="s">
        <v>1228</v>
      </c>
    </row>
    <row r="414" spans="10:15">
      <c r="J414" s="88"/>
      <c r="K414" s="90">
        <v>411</v>
      </c>
      <c r="L414" s="90" t="str">
        <f t="shared" si="18"/>
        <v>Wantisden</v>
      </c>
      <c r="M414" s="90">
        <f t="shared" si="19"/>
        <v>411</v>
      </c>
      <c r="N414" s="90">
        <f t="shared" si="20"/>
        <v>1.00414</v>
      </c>
      <c r="O414" s="91" t="s">
        <v>889</v>
      </c>
    </row>
    <row r="415" spans="10:15">
      <c r="J415" s="88"/>
      <c r="K415" s="90">
        <v>412</v>
      </c>
      <c r="L415" s="90" t="str">
        <f t="shared" si="18"/>
        <v>Wattisfield</v>
      </c>
      <c r="M415" s="90">
        <f t="shared" si="19"/>
        <v>412</v>
      </c>
      <c r="N415" s="90">
        <f t="shared" si="20"/>
        <v>1.0041500000000001</v>
      </c>
      <c r="O415" s="91" t="s">
        <v>891</v>
      </c>
    </row>
    <row r="416" spans="10:15">
      <c r="J416" s="88"/>
      <c r="K416" s="90">
        <v>413</v>
      </c>
      <c r="L416" s="90" t="str">
        <f t="shared" si="18"/>
        <v>Wenhaston</v>
      </c>
      <c r="M416" s="90">
        <f t="shared" si="19"/>
        <v>413</v>
      </c>
      <c r="N416" s="90">
        <f t="shared" si="20"/>
        <v>1.0041599999999999</v>
      </c>
      <c r="O416" s="91" t="s">
        <v>893</v>
      </c>
    </row>
    <row r="417" spans="10:15">
      <c r="J417" s="88"/>
      <c r="K417" s="90">
        <v>414</v>
      </c>
      <c r="L417" s="90" t="str">
        <f t="shared" si="18"/>
        <v>West Row</v>
      </c>
      <c r="M417" s="90">
        <f t="shared" si="19"/>
        <v>414</v>
      </c>
      <c r="N417" s="90">
        <f t="shared" si="20"/>
        <v>1.00417</v>
      </c>
      <c r="O417" s="91" t="s">
        <v>895</v>
      </c>
    </row>
    <row r="418" spans="10:15">
      <c r="J418" s="88"/>
      <c r="K418" s="90">
        <v>415</v>
      </c>
      <c r="L418" s="90" t="str">
        <f t="shared" si="18"/>
        <v>West Stow &amp; Wordwell</v>
      </c>
      <c r="M418" s="90">
        <f t="shared" si="19"/>
        <v>415</v>
      </c>
      <c r="N418" s="90">
        <f t="shared" si="20"/>
        <v>1.0041800000000001</v>
      </c>
      <c r="O418" s="91" t="s">
        <v>897</v>
      </c>
    </row>
    <row r="419" spans="10:15">
      <c r="J419" s="88"/>
      <c r="K419" s="90">
        <v>416</v>
      </c>
      <c r="L419" s="90" t="str">
        <f t="shared" si="18"/>
        <v>Westerfield</v>
      </c>
      <c r="M419" s="90">
        <f t="shared" si="19"/>
        <v>416</v>
      </c>
      <c r="N419" s="90">
        <f t="shared" si="20"/>
        <v>1.0041899999999999</v>
      </c>
      <c r="O419" s="91" t="s">
        <v>899</v>
      </c>
    </row>
    <row r="420" spans="10:15">
      <c r="J420" s="88"/>
      <c r="K420" s="90">
        <v>417</v>
      </c>
      <c r="L420" s="90" t="str">
        <f t="shared" si="18"/>
        <v>Westhall</v>
      </c>
      <c r="M420" s="90">
        <f t="shared" si="19"/>
        <v>417</v>
      </c>
      <c r="N420" s="90">
        <f t="shared" si="20"/>
        <v>1.0042</v>
      </c>
      <c r="O420" s="91" t="s">
        <v>901</v>
      </c>
    </row>
    <row r="421" spans="10:15">
      <c r="J421" s="88"/>
      <c r="K421" s="90">
        <v>418</v>
      </c>
      <c r="L421" s="90" t="str">
        <f t="shared" si="18"/>
        <v>Westhorpe</v>
      </c>
      <c r="M421" s="90">
        <f t="shared" si="19"/>
        <v>418</v>
      </c>
      <c r="N421" s="90">
        <f t="shared" si="20"/>
        <v>1.00421</v>
      </c>
      <c r="O421" s="91" t="s">
        <v>903</v>
      </c>
    </row>
    <row r="422" spans="10:15">
      <c r="J422" s="88"/>
      <c r="K422" s="90">
        <v>419</v>
      </c>
      <c r="L422" s="90" t="str">
        <f t="shared" si="18"/>
        <v>Westleton</v>
      </c>
      <c r="M422" s="90">
        <f t="shared" si="19"/>
        <v>419</v>
      </c>
      <c r="N422" s="90">
        <f t="shared" si="20"/>
        <v>1.0042199999999999</v>
      </c>
      <c r="O422" s="91" t="s">
        <v>905</v>
      </c>
    </row>
    <row r="423" spans="10:15">
      <c r="J423" s="88"/>
      <c r="K423" s="90">
        <v>420</v>
      </c>
      <c r="L423" s="90" t="str">
        <f t="shared" si="18"/>
        <v>Westley</v>
      </c>
      <c r="M423" s="90">
        <f t="shared" si="19"/>
        <v>420</v>
      </c>
      <c r="N423" s="90">
        <f t="shared" si="20"/>
        <v>1.00423</v>
      </c>
      <c r="O423" s="91" t="s">
        <v>907</v>
      </c>
    </row>
    <row r="424" spans="10:15">
      <c r="J424" s="88"/>
      <c r="K424" s="90">
        <v>421</v>
      </c>
      <c r="L424" s="90" t="str">
        <f t="shared" si="18"/>
        <v>Wetherden</v>
      </c>
      <c r="M424" s="90">
        <f t="shared" si="19"/>
        <v>421</v>
      </c>
      <c r="N424" s="90">
        <f t="shared" si="20"/>
        <v>1.00424</v>
      </c>
      <c r="O424" s="91" t="s">
        <v>909</v>
      </c>
    </row>
    <row r="425" spans="10:15">
      <c r="J425" s="88"/>
      <c r="K425" s="90">
        <v>422</v>
      </c>
      <c r="L425" s="90" t="str">
        <f t="shared" si="18"/>
        <v>Wetheringsett cum Brockford</v>
      </c>
      <c r="M425" s="90">
        <f t="shared" si="19"/>
        <v>422</v>
      </c>
      <c r="N425" s="90">
        <f t="shared" si="20"/>
        <v>1.0042500000000001</v>
      </c>
      <c r="O425" s="91" t="s">
        <v>911</v>
      </c>
    </row>
    <row r="426" spans="10:15">
      <c r="J426" s="88"/>
      <c r="K426" s="90">
        <v>423</v>
      </c>
      <c r="L426" s="90" t="str">
        <f t="shared" si="18"/>
        <v>Weybread</v>
      </c>
      <c r="M426" s="90">
        <f t="shared" si="19"/>
        <v>423</v>
      </c>
      <c r="N426" s="90">
        <f t="shared" si="20"/>
        <v>1.0042599999999999</v>
      </c>
      <c r="O426" s="91" t="s">
        <v>913</v>
      </c>
    </row>
    <row r="427" spans="10:15">
      <c r="J427" s="88"/>
      <c r="K427" s="90">
        <v>424</v>
      </c>
      <c r="L427" s="90" t="str">
        <f t="shared" si="18"/>
        <v>Whatfield</v>
      </c>
      <c r="M427" s="90">
        <f t="shared" si="19"/>
        <v>424</v>
      </c>
      <c r="N427" s="90">
        <f t="shared" si="20"/>
        <v>1.00427</v>
      </c>
      <c r="O427" s="91" t="s">
        <v>915</v>
      </c>
    </row>
    <row r="428" spans="10:15">
      <c r="J428" s="88"/>
      <c r="K428" s="90">
        <v>425</v>
      </c>
      <c r="L428" s="90" t="str">
        <f t="shared" si="18"/>
        <v>Whepstead</v>
      </c>
      <c r="M428" s="90">
        <f t="shared" si="19"/>
        <v>425</v>
      </c>
      <c r="N428" s="90">
        <f t="shared" si="20"/>
        <v>1.0042800000000001</v>
      </c>
      <c r="O428" s="91" t="s">
        <v>917</v>
      </c>
    </row>
    <row r="429" spans="10:15">
      <c r="J429" s="88"/>
      <c r="K429" s="90">
        <v>426</v>
      </c>
      <c r="L429" s="90" t="str">
        <f t="shared" si="18"/>
        <v>Wherstead</v>
      </c>
      <c r="M429" s="90">
        <f t="shared" si="19"/>
        <v>426</v>
      </c>
      <c r="N429" s="90">
        <f t="shared" si="20"/>
        <v>1.0042899999999999</v>
      </c>
      <c r="O429" s="91" t="s">
        <v>919</v>
      </c>
    </row>
    <row r="430" spans="10:15">
      <c r="J430" s="88"/>
      <c r="K430" s="90">
        <v>427</v>
      </c>
      <c r="L430" s="90" t="str">
        <f t="shared" si="18"/>
        <v>Whitton</v>
      </c>
      <c r="M430" s="90">
        <f t="shared" si="19"/>
        <v>427</v>
      </c>
      <c r="N430" s="90">
        <f t="shared" si="20"/>
        <v>1.0043</v>
      </c>
      <c r="O430" s="91" t="s">
        <v>921</v>
      </c>
    </row>
    <row r="431" spans="10:15">
      <c r="J431" s="88"/>
      <c r="K431" s="90">
        <v>428</v>
      </c>
      <c r="L431" s="90" t="str">
        <f t="shared" si="18"/>
        <v>Wickham Market</v>
      </c>
      <c r="M431" s="90">
        <f t="shared" si="19"/>
        <v>428</v>
      </c>
      <c r="N431" s="90">
        <f t="shared" si="20"/>
        <v>1.00431</v>
      </c>
      <c r="O431" s="91" t="s">
        <v>923</v>
      </c>
    </row>
    <row r="432" spans="10:15">
      <c r="J432" s="88"/>
      <c r="K432" s="90">
        <v>429</v>
      </c>
      <c r="L432" s="90" t="str">
        <f t="shared" si="18"/>
        <v>Wickham Skeith</v>
      </c>
      <c r="M432" s="90">
        <f t="shared" si="19"/>
        <v>429</v>
      </c>
      <c r="N432" s="90">
        <f t="shared" si="20"/>
        <v>1.0043200000000001</v>
      </c>
      <c r="O432" s="91" t="s">
        <v>925</v>
      </c>
    </row>
    <row r="433" spans="10:15">
      <c r="J433" s="88"/>
      <c r="K433" s="90">
        <v>430</v>
      </c>
      <c r="L433" s="90" t="str">
        <f t="shared" si="18"/>
        <v>Wickhambrook</v>
      </c>
      <c r="M433" s="90">
        <f t="shared" si="19"/>
        <v>430</v>
      </c>
      <c r="N433" s="90">
        <f t="shared" si="20"/>
        <v>1.0043299999999999</v>
      </c>
      <c r="O433" s="91" t="s">
        <v>927</v>
      </c>
    </row>
    <row r="434" spans="10:15">
      <c r="J434" s="88"/>
      <c r="K434" s="90">
        <v>431</v>
      </c>
      <c r="L434" s="90" t="str">
        <f t="shared" si="18"/>
        <v>Wilby</v>
      </c>
      <c r="M434" s="90">
        <f t="shared" si="19"/>
        <v>431</v>
      </c>
      <c r="N434" s="90">
        <f t="shared" si="20"/>
        <v>1.00434</v>
      </c>
      <c r="O434" s="91" t="s">
        <v>929</v>
      </c>
    </row>
    <row r="435" spans="10:15">
      <c r="J435" s="88"/>
      <c r="K435" s="90">
        <v>432</v>
      </c>
      <c r="L435" s="90" t="str">
        <f t="shared" si="18"/>
        <v>Willingham &amp; Sotterley</v>
      </c>
      <c r="M435" s="90">
        <f t="shared" si="19"/>
        <v>432</v>
      </c>
      <c r="N435" s="90">
        <f t="shared" si="20"/>
        <v>1.0043500000000001</v>
      </c>
      <c r="O435" s="91" t="s">
        <v>931</v>
      </c>
    </row>
    <row r="436" spans="10:15">
      <c r="J436" s="88"/>
      <c r="K436" s="90">
        <v>433</v>
      </c>
      <c r="L436" s="90" t="str">
        <f t="shared" si="18"/>
        <v>Willisham</v>
      </c>
      <c r="M436" s="90">
        <f t="shared" si="19"/>
        <v>433</v>
      </c>
      <c r="N436" s="90">
        <f t="shared" si="20"/>
        <v>1.0043599999999999</v>
      </c>
      <c r="O436" s="91" t="s">
        <v>933</v>
      </c>
    </row>
    <row r="437" spans="10:15">
      <c r="J437" s="88"/>
      <c r="K437" s="90">
        <v>434</v>
      </c>
      <c r="L437" s="90" t="str">
        <f t="shared" si="18"/>
        <v>Wingfield</v>
      </c>
      <c r="M437" s="90">
        <f t="shared" si="19"/>
        <v>434</v>
      </c>
      <c r="N437" s="90">
        <f t="shared" si="20"/>
        <v>1.00437</v>
      </c>
      <c r="O437" s="91" t="s">
        <v>935</v>
      </c>
    </row>
    <row r="438" spans="10:15">
      <c r="J438" s="88"/>
      <c r="K438" s="90">
        <v>435</v>
      </c>
      <c r="L438" s="90" t="str">
        <f t="shared" si="18"/>
        <v>Winston</v>
      </c>
      <c r="M438" s="90">
        <f t="shared" si="19"/>
        <v>435</v>
      </c>
      <c r="N438" s="90">
        <f t="shared" si="20"/>
        <v>1.0043800000000001</v>
      </c>
      <c r="O438" s="91" t="s">
        <v>937</v>
      </c>
    </row>
    <row r="439" spans="10:15">
      <c r="J439" s="88"/>
      <c r="K439" s="90">
        <v>436</v>
      </c>
      <c r="L439" s="90" t="str">
        <f t="shared" si="18"/>
        <v>Wissett</v>
      </c>
      <c r="M439" s="90">
        <f t="shared" si="19"/>
        <v>436</v>
      </c>
      <c r="N439" s="90">
        <f t="shared" si="20"/>
        <v>1.0043899999999999</v>
      </c>
      <c r="O439" s="91" t="s">
        <v>939</v>
      </c>
    </row>
    <row r="440" spans="10:15">
      <c r="J440" s="88"/>
      <c r="K440" s="90">
        <v>437</v>
      </c>
      <c r="L440" s="90" t="str">
        <f t="shared" si="18"/>
        <v>Wissington</v>
      </c>
      <c r="M440" s="90">
        <f t="shared" si="19"/>
        <v>437</v>
      </c>
      <c r="N440" s="90">
        <f t="shared" si="20"/>
        <v>1.0044</v>
      </c>
      <c r="O440" s="91" t="s">
        <v>941</v>
      </c>
    </row>
    <row r="441" spans="10:15">
      <c r="J441" s="88"/>
      <c r="K441" s="90">
        <v>438</v>
      </c>
      <c r="L441" s="90" t="str">
        <f t="shared" si="18"/>
        <v>Withersdale</v>
      </c>
      <c r="M441" s="90">
        <f t="shared" si="19"/>
        <v>438</v>
      </c>
      <c r="N441" s="90">
        <f t="shared" si="20"/>
        <v>1.00441</v>
      </c>
      <c r="O441" s="91" t="s">
        <v>943</v>
      </c>
    </row>
    <row r="442" spans="10:15">
      <c r="J442" s="88"/>
      <c r="K442" s="90">
        <v>439</v>
      </c>
      <c r="L442" s="90" t="str">
        <f t="shared" si="18"/>
        <v>Withersfield</v>
      </c>
      <c r="M442" s="90">
        <f t="shared" si="19"/>
        <v>439</v>
      </c>
      <c r="N442" s="90">
        <f t="shared" si="20"/>
        <v>1.0044200000000001</v>
      </c>
      <c r="O442" s="91" t="s">
        <v>945</v>
      </c>
    </row>
    <row r="443" spans="10:15">
      <c r="J443" s="88"/>
      <c r="K443" s="90">
        <v>440</v>
      </c>
      <c r="L443" s="90" t="str">
        <f t="shared" si="18"/>
        <v>Witnesham</v>
      </c>
      <c r="M443" s="90">
        <f t="shared" si="19"/>
        <v>440</v>
      </c>
      <c r="N443" s="90">
        <f t="shared" si="20"/>
        <v>1.0044299999999999</v>
      </c>
      <c r="O443" s="91" t="s">
        <v>947</v>
      </c>
    </row>
    <row r="444" spans="10:15">
      <c r="J444" s="88"/>
      <c r="K444" s="90">
        <v>441</v>
      </c>
      <c r="L444" s="90" t="str">
        <f t="shared" si="18"/>
        <v>Wixoe</v>
      </c>
      <c r="M444" s="90">
        <f t="shared" si="19"/>
        <v>441</v>
      </c>
      <c r="N444" s="90">
        <f t="shared" si="20"/>
        <v>1.00444</v>
      </c>
      <c r="O444" s="91" t="s">
        <v>949</v>
      </c>
    </row>
    <row r="445" spans="10:15">
      <c r="J445" s="88"/>
      <c r="K445" s="90">
        <v>442</v>
      </c>
      <c r="L445" s="90" t="str">
        <f t="shared" si="18"/>
        <v>Woodbridge St John</v>
      </c>
      <c r="M445" s="90">
        <f t="shared" si="19"/>
        <v>442</v>
      </c>
      <c r="N445" s="90">
        <f t="shared" si="20"/>
        <v>1.0044500000000001</v>
      </c>
      <c r="O445" s="91" t="s">
        <v>951</v>
      </c>
    </row>
    <row r="446" spans="10:15">
      <c r="K446" s="90">
        <v>443</v>
      </c>
      <c r="L446" s="90"/>
      <c r="M446" s="90"/>
      <c r="N446" s="90"/>
      <c r="O446" s="91" t="s">
        <v>953</v>
      </c>
    </row>
    <row r="447" spans="10:15">
      <c r="K447" s="90">
        <v>444</v>
      </c>
      <c r="L447" s="90"/>
      <c r="M447" s="90"/>
      <c r="N447" s="90"/>
      <c r="O447" s="91" t="s">
        <v>955</v>
      </c>
    </row>
    <row r="448" spans="10:15">
      <c r="K448" s="90">
        <v>445</v>
      </c>
      <c r="L448" s="90"/>
      <c r="M448" s="90"/>
      <c r="N448" s="90"/>
      <c r="O448" s="91" t="s">
        <v>957</v>
      </c>
    </row>
    <row r="449" spans="11:15">
      <c r="K449" s="90">
        <v>446</v>
      </c>
      <c r="L449" s="90"/>
      <c r="M449" s="90"/>
      <c r="N449" s="90"/>
      <c r="O449" s="91" t="s">
        <v>959</v>
      </c>
    </row>
    <row r="450" spans="11:15">
      <c r="K450" s="90">
        <v>447</v>
      </c>
      <c r="L450" s="90"/>
      <c r="M450" s="90"/>
      <c r="N450" s="90"/>
      <c r="O450" s="91" t="s">
        <v>961</v>
      </c>
    </row>
    <row r="451" spans="11:15">
      <c r="K451" s="90">
        <v>448</v>
      </c>
      <c r="L451" s="90"/>
      <c r="M451" s="90"/>
      <c r="N451" s="90"/>
      <c r="O451" s="91" t="s">
        <v>963</v>
      </c>
    </row>
    <row r="452" spans="11:15">
      <c r="K452" s="90">
        <v>449</v>
      </c>
      <c r="L452" s="90"/>
      <c r="M452" s="90"/>
      <c r="N452" s="90"/>
      <c r="O452" s="91" t="s">
        <v>965</v>
      </c>
    </row>
    <row r="453" spans="11:15">
      <c r="K453" s="90">
        <v>450</v>
      </c>
      <c r="L453" s="90"/>
      <c r="M453" s="90"/>
      <c r="N453" s="90"/>
      <c r="O453" s="91" t="s">
        <v>967</v>
      </c>
    </row>
    <row r="454" spans="11:15">
      <c r="K454" s="90">
        <v>451</v>
      </c>
      <c r="L454" s="90"/>
      <c r="M454" s="90"/>
      <c r="N454" s="90"/>
      <c r="O454" s="91" t="s">
        <v>969</v>
      </c>
    </row>
    <row r="455" spans="11:15">
      <c r="K455" s="90">
        <v>452</v>
      </c>
      <c r="L455" s="90"/>
      <c r="M455" s="90"/>
      <c r="N455" s="90"/>
      <c r="O455" s="91" t="s">
        <v>971</v>
      </c>
    </row>
    <row r="456" spans="11:15">
      <c r="K456" s="90">
        <v>453</v>
      </c>
      <c r="L456" s="90"/>
      <c r="M456" s="90"/>
      <c r="N456" s="90"/>
      <c r="O456" s="91" t="s">
        <v>973</v>
      </c>
    </row>
  </sheetData>
  <sheetProtection selectLockedCells="1"/>
  <protectedRanges>
    <protectedRange algorithmName="SHA-512" hashValue="VCe5GmMCGyI0Fyfy35JG5JsmpDDJlVB+m9aMa+1kdhUdcc1e+1Z8RNBs/t1JOteeUb0FdY3gXKsiEniMnhiTwQ==" saltValue="fjy/3NC0Vd6RtXocMOCjvQ==" spinCount="100000" sqref="C17:F17" name="Range1"/>
  </protectedRanges>
  <sortState xmlns:xlrd2="http://schemas.microsoft.com/office/spreadsheetml/2017/richdata2" ref="O4:O456">
    <sortCondition ref="O456"/>
  </sortState>
  <mergeCells count="79">
    <mergeCell ref="B74:G74"/>
    <mergeCell ref="H74:I74"/>
    <mergeCell ref="B75:G75"/>
    <mergeCell ref="C76:I76"/>
    <mergeCell ref="C68:H68"/>
    <mergeCell ref="C69:H69"/>
    <mergeCell ref="B70:H70"/>
    <mergeCell ref="B71:G71"/>
    <mergeCell ref="B72:G72"/>
    <mergeCell ref="C64:H64"/>
    <mergeCell ref="C65:H65"/>
    <mergeCell ref="C66:E66"/>
    <mergeCell ref="F66:H66"/>
    <mergeCell ref="C67:H67"/>
    <mergeCell ref="B59:H59"/>
    <mergeCell ref="E60:H60"/>
    <mergeCell ref="F61:G61"/>
    <mergeCell ref="B62:H62"/>
    <mergeCell ref="C63:E63"/>
    <mergeCell ref="B52:F52"/>
    <mergeCell ref="B54:F54"/>
    <mergeCell ref="B55:F55"/>
    <mergeCell ref="B57:F57"/>
    <mergeCell ref="B58:G58"/>
    <mergeCell ref="B48:I48"/>
    <mergeCell ref="B49:F49"/>
    <mergeCell ref="B50:F50"/>
    <mergeCell ref="B51:F51"/>
    <mergeCell ref="B43:F43"/>
    <mergeCell ref="B44:F44"/>
    <mergeCell ref="B45:F45"/>
    <mergeCell ref="B46:F46"/>
    <mergeCell ref="B47:F47"/>
    <mergeCell ref="B37:I37"/>
    <mergeCell ref="B38:F38"/>
    <mergeCell ref="B39:F39"/>
    <mergeCell ref="B41:F41"/>
    <mergeCell ref="B42:F42"/>
    <mergeCell ref="B40:F40"/>
    <mergeCell ref="D34:E34"/>
    <mergeCell ref="G34:H34"/>
    <mergeCell ref="D35:E35"/>
    <mergeCell ref="G35:H35"/>
    <mergeCell ref="D36:E36"/>
    <mergeCell ref="G36:H36"/>
    <mergeCell ref="D31:E31"/>
    <mergeCell ref="G31:H31"/>
    <mergeCell ref="D32:E32"/>
    <mergeCell ref="G32:H32"/>
    <mergeCell ref="D33:E33"/>
    <mergeCell ref="G33:H33"/>
    <mergeCell ref="C21:H21"/>
    <mergeCell ref="C22:H22"/>
    <mergeCell ref="C23:H23"/>
    <mergeCell ref="C26:H26"/>
    <mergeCell ref="D30:E30"/>
    <mergeCell ref="G30:H30"/>
    <mergeCell ref="C29:E29"/>
    <mergeCell ref="G29:I29"/>
    <mergeCell ref="C24:H24"/>
    <mergeCell ref="C25:H25"/>
    <mergeCell ref="C28:H28"/>
    <mergeCell ref="C27:H27"/>
    <mergeCell ref="C14:H14"/>
    <mergeCell ref="C15:H15"/>
    <mergeCell ref="C17:F17"/>
    <mergeCell ref="C19:H19"/>
    <mergeCell ref="C20:H20"/>
    <mergeCell ref="C11:H11"/>
    <mergeCell ref="C12:E12"/>
    <mergeCell ref="F12:G12"/>
    <mergeCell ref="H12:I12"/>
    <mergeCell ref="C13:H13"/>
    <mergeCell ref="B5:D5"/>
    <mergeCell ref="B6:G7"/>
    <mergeCell ref="C9:H9"/>
    <mergeCell ref="C10:H10"/>
    <mergeCell ref="G8:I8"/>
    <mergeCell ref="C8:F8"/>
  </mergeCells>
  <dataValidations xWindow="996" yWindow="753" count="15">
    <dataValidation type="list" allowBlank="1" showInputMessage="1" showErrorMessage="1" sqref="G39:G47 G49:G57" xr:uid="{00000000-0002-0000-0000-000000000000}">
      <formula1>"Y"</formula1>
      <formula2>0</formula2>
    </dataValidation>
    <dataValidation allowBlank="1" showInputMessage="1" showErrorMessage="1" promptTitle="Organist Name" prompt="If required." sqref="F66:H66" xr:uid="{00000000-0002-0000-0000-000001000000}">
      <formula1>0</formula1>
      <formula2>0</formula2>
    </dataValidation>
    <dataValidation allowBlank="1" showInputMessage="1" showErrorMessage="1" promptTitle="Verger Name" prompt="as required" sqref="C64:H64" xr:uid="{00000000-0002-0000-0000-000002000000}">
      <formula1>0</formula1>
      <formula2>0</formula2>
    </dataValidation>
    <dataValidation allowBlank="1" showInputMessage="1" showErrorMessage="1" promptTitle="Other additional charges." prompt="Please give description" sqref="C69:H69" xr:uid="{00000000-0002-0000-0000-000003000000}">
      <formula1>0</formula1>
      <formula2>0</formula2>
    </dataValidation>
    <dataValidation allowBlank="1" showInputMessage="1" showErrorMessage="1" promptTitle="Minister Travel" prompt="Give number of miles travelled where travel is required to the service location (e.g. crematorium)." sqref="D61" xr:uid="{00000000-0002-0000-0000-000004000000}">
      <formula1>0</formula1>
      <formula2>0</formula2>
    </dataValidation>
    <dataValidation allowBlank="1" showInputMessage="1" showErrorMessage="1" promptTitle="Contact" prompt="Name of the person creating this form, and to whom any questions can be sent." sqref="C10:H10" xr:uid="{00000000-0002-0000-0000-000005000000}">
      <formula1>0</formula1>
      <formula2>0</formula2>
    </dataValidation>
    <dataValidation allowBlank="1" showInputMessage="1" showErrorMessage="1" promptTitle="Other Information" prompt="Any details which will clarify a situation that is different from the usual process." sqref="C76:I76" xr:uid="{00000000-0002-0000-0000-000006000000}">
      <formula1>0</formula1>
      <formula2>0</formula2>
    </dataValidation>
    <dataValidation allowBlank="1" showInputMessage="1" showErrorMessage="1" promptTitle="Crematorium" prompt="If the service included a crematorium, give the name." sqref="C20" xr:uid="{00000000-0002-0000-0000-000007000000}">
      <formula1>0</formula1>
      <formula2>0</formula2>
    </dataValidation>
    <dataValidation errorStyle="warning" allowBlank="1" showInputMessage="1" showErrorMessage="1" errorTitle="Name not in list" error="The text entered is not from your list of churches.  You may want to add this name to the list." promptTitle="Church Name" prompt="Where the service took place (if applicable)" sqref="C19:H19" xr:uid="{00000000-0002-0000-0000-00000A000000}">
      <formula1>0</formula1>
      <formula2>0</formula2>
    </dataValidation>
    <dataValidation errorStyle="warning" allowBlank="1" showInputMessage="1" showErrorMessage="1" errorTitle="Not in list of churches" error="If you need to, add another church name to your list." promptTitle="Churchyard" prompt="If part of the service included the churchyard, give the name of the church." sqref="C21:H21" xr:uid="{00000000-0002-0000-0000-00000B000000}">
      <formula1>0</formula1>
      <formula2>0</formula2>
    </dataValidation>
    <dataValidation allowBlank="1" showInputMessage="1" showErrorMessage="1" promptTitle="Heating" prompt="Except by prior agreement with the Funeral Director, heating should not be charged for between 1 May and 30 September." sqref="C65:H65" xr:uid="{00000000-0002-0000-0000-00000C000000}">
      <formula1>0</formula1>
      <formula2>0</formula2>
    </dataValidation>
    <dataValidation allowBlank="1" showInputMessage="1" showErrorMessage="1" promptTitle="Cemetery" prompt="If the service included a civil cemetery, give the name." sqref="C22:H22" xr:uid="{00000000-0002-0000-0000-00000D000000}">
      <formula1>0</formula1>
      <formula2>0</formula2>
    </dataValidation>
    <dataValidation allowBlank="1" showInputMessage="1" showErrorMessage="1" promptTitle="Parish Name" prompt="Once Benefice is Selected above, please choose the parish from the drop down list.  This is where the fee will be paid to." sqref="C9:H9" xr:uid="{00000000-0002-0000-0000-00000E000000}"/>
    <dataValidation type="list" allowBlank="1" showInputMessage="1" showErrorMessage="1" promptTitle="Required Field" prompt="Please be sure to select correct Minister Category, particularly if 'PTO'.  If PTO is selected, make sure any miles travelled are included on p2." sqref="C17:F17" xr:uid="{00000000-0002-0000-0000-000010000000}">
      <formula1>"SSM With PTO,Stipendiary,SSM,Reader,PtO eligible for fees,PtO NOT eligible for fees"</formula1>
      <formula2>0</formula2>
    </dataValidation>
    <dataValidation allowBlank="1" showErrorMessage="1" sqref="C8:I8" xr:uid="{06F37879-9144-441E-A66A-E160436C3692}"/>
  </dataValidations>
  <pageMargins left="0.70833333333333304" right="0.23611111111111099" top="0.98472222222222205" bottom="0.31527777777777799" header="0.31527777777777799" footer="0.31527777777777799"/>
  <pageSetup paperSize="9" scale="57" orientation="portrait" horizontalDpi="300" verticalDpi="300" r:id="rId1"/>
  <headerFooter>
    <oddHeader>&amp;L&amp;"Calibri,Bold"This is NOT an invoice&amp;C&amp;22PF1 Form</oddHeader>
    <oddFooter>&amp;L&amp;8Statutory Fees&amp;R&amp;8Form PF1 2023 V1 (Funerals)</oddFooter>
  </headerFooter>
  <rowBreaks count="1" manualBreakCount="1">
    <brk id="36" max="16383" man="1"/>
  </rowBreaks>
  <ignoredErrors>
    <ignoredError sqref="I28 G1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476"/>
  <sheetViews>
    <sheetView zoomScale="90" zoomScaleNormal="90" workbookViewId="0">
      <selection activeCell="D2" sqref="D2"/>
    </sheetView>
  </sheetViews>
  <sheetFormatPr defaultColWidth="8.453125" defaultRowHeight="14.5"/>
  <cols>
    <col min="1" max="1" width="9.7265625" customWidth="1"/>
    <col min="2" max="2" width="35.26953125" customWidth="1"/>
    <col min="3" max="3" width="51.7265625" customWidth="1"/>
  </cols>
  <sheetData>
    <row r="1" spans="1:10">
      <c r="A1" s="74">
        <v>2026</v>
      </c>
      <c r="B1" s="74" t="s">
        <v>62</v>
      </c>
      <c r="D1">
        <v>0.55000000000000004</v>
      </c>
      <c r="E1" t="s">
        <v>63</v>
      </c>
      <c r="F1" s="6"/>
    </row>
    <row r="3" spans="1:10">
      <c r="A3" s="7" t="s">
        <v>39</v>
      </c>
      <c r="D3" s="8" t="s">
        <v>41</v>
      </c>
      <c r="E3" s="8" t="s">
        <v>30</v>
      </c>
      <c r="F3" s="8" t="s">
        <v>37</v>
      </c>
      <c r="H3" s="8"/>
      <c r="I3" s="8"/>
      <c r="J3" s="8"/>
    </row>
    <row r="4" spans="1:10">
      <c r="B4" t="s">
        <v>64</v>
      </c>
      <c r="D4" s="9">
        <v>132</v>
      </c>
      <c r="E4" s="9">
        <v>112</v>
      </c>
      <c r="F4" s="10">
        <f t="shared" ref="F4:F12" si="0">SUM(D4:E4)</f>
        <v>244</v>
      </c>
    </row>
    <row r="5" spans="1:10">
      <c r="B5" t="s">
        <v>1240</v>
      </c>
      <c r="D5" s="11" t="s">
        <v>68</v>
      </c>
      <c r="E5" s="9">
        <v>244</v>
      </c>
      <c r="F5" s="10">
        <f t="shared" si="0"/>
        <v>244</v>
      </c>
    </row>
    <row r="6" spans="1:10">
      <c r="B6" t="s">
        <v>65</v>
      </c>
      <c r="D6" s="9">
        <v>19</v>
      </c>
      <c r="E6" s="9">
        <v>371</v>
      </c>
      <c r="F6" s="10">
        <f t="shared" si="0"/>
        <v>390</v>
      </c>
    </row>
    <row r="7" spans="1:10">
      <c r="B7" t="s">
        <v>66</v>
      </c>
      <c r="D7" s="9">
        <v>19</v>
      </c>
      <c r="E7" s="9">
        <v>152</v>
      </c>
      <c r="F7" s="10">
        <f t="shared" si="0"/>
        <v>171</v>
      </c>
    </row>
    <row r="8" spans="1:10">
      <c r="B8" t="s">
        <v>67</v>
      </c>
      <c r="D8" s="9">
        <v>37</v>
      </c>
      <c r="E8" s="11" t="s">
        <v>68</v>
      </c>
      <c r="F8" s="10">
        <f t="shared" si="0"/>
        <v>37</v>
      </c>
    </row>
    <row r="9" spans="1:10">
      <c r="B9" t="s">
        <v>69</v>
      </c>
      <c r="D9" s="9">
        <v>37</v>
      </c>
      <c r="E9" s="11" t="s">
        <v>68</v>
      </c>
      <c r="F9" s="10">
        <f t="shared" si="0"/>
        <v>37</v>
      </c>
    </row>
    <row r="10" spans="1:10">
      <c r="B10" t="s">
        <v>70</v>
      </c>
      <c r="D10" s="9">
        <v>54</v>
      </c>
      <c r="E10" s="9">
        <v>371</v>
      </c>
      <c r="F10" s="10">
        <f t="shared" si="0"/>
        <v>425</v>
      </c>
    </row>
    <row r="11" spans="1:10">
      <c r="B11" t="s">
        <v>71</v>
      </c>
      <c r="D11" s="9">
        <v>54</v>
      </c>
      <c r="E11" s="9">
        <v>152</v>
      </c>
      <c r="F11" s="10">
        <f t="shared" si="0"/>
        <v>206</v>
      </c>
    </row>
    <row r="12" spans="1:10">
      <c r="B12" t="s">
        <v>72</v>
      </c>
      <c r="D12" s="12">
        <v>70</v>
      </c>
      <c r="E12" s="12">
        <v>20</v>
      </c>
      <c r="F12" s="13">
        <f t="shared" si="0"/>
        <v>90</v>
      </c>
      <c r="G12" s="6"/>
    </row>
    <row r="13" spans="1:10">
      <c r="A13" s="7" t="s">
        <v>42</v>
      </c>
      <c r="D13" s="14"/>
      <c r="E13" s="14"/>
      <c r="F13" s="15"/>
      <c r="H13" s="9"/>
      <c r="I13" s="9"/>
      <c r="J13" s="10"/>
    </row>
    <row r="14" spans="1:10">
      <c r="B14" t="s">
        <v>73</v>
      </c>
      <c r="D14" s="9">
        <v>132</v>
      </c>
      <c r="E14" s="9">
        <v>371</v>
      </c>
      <c r="F14" s="10">
        <f t="shared" ref="F14:F22" si="1">SUM(D14:E14)</f>
        <v>503</v>
      </c>
    </row>
    <row r="15" spans="1:10">
      <c r="B15" t="s">
        <v>74</v>
      </c>
      <c r="D15" s="9">
        <v>132</v>
      </c>
      <c r="E15" s="9">
        <v>152</v>
      </c>
      <c r="F15" s="10">
        <f t="shared" si="1"/>
        <v>284</v>
      </c>
    </row>
    <row r="16" spans="1:10" s="6" customFormat="1">
      <c r="B16" s="6" t="s">
        <v>75</v>
      </c>
      <c r="D16" s="16">
        <v>207</v>
      </c>
      <c r="E16" s="17">
        <v>37</v>
      </c>
      <c r="F16" s="10">
        <f t="shared" si="1"/>
        <v>244</v>
      </c>
    </row>
    <row r="17" spans="2:8">
      <c r="B17" t="s">
        <v>76</v>
      </c>
      <c r="D17" s="9">
        <v>244</v>
      </c>
      <c r="E17" s="11" t="s">
        <v>68</v>
      </c>
      <c r="F17" s="10">
        <f t="shared" si="1"/>
        <v>244</v>
      </c>
    </row>
    <row r="18" spans="2:8">
      <c r="B18" t="s">
        <v>77</v>
      </c>
      <c r="E18" s="9">
        <v>37</v>
      </c>
      <c r="F18" s="10">
        <f>SUM(E18:E18)</f>
        <v>37</v>
      </c>
    </row>
    <row r="19" spans="2:8">
      <c r="B19" t="s">
        <v>78</v>
      </c>
      <c r="D19" s="9">
        <v>54</v>
      </c>
      <c r="E19" s="9">
        <v>371</v>
      </c>
      <c r="F19" s="10">
        <f t="shared" si="1"/>
        <v>425</v>
      </c>
    </row>
    <row r="20" spans="2:8">
      <c r="B20" t="s">
        <v>79</v>
      </c>
      <c r="D20" s="9">
        <v>54</v>
      </c>
      <c r="E20" s="9">
        <v>152</v>
      </c>
      <c r="F20" s="10">
        <f t="shared" si="1"/>
        <v>206</v>
      </c>
    </row>
    <row r="21" spans="2:8">
      <c r="B21" t="s">
        <v>80</v>
      </c>
      <c r="D21" s="9"/>
      <c r="E21" s="9">
        <v>37</v>
      </c>
      <c r="F21" s="10">
        <f t="shared" si="1"/>
        <v>37</v>
      </c>
    </row>
    <row r="22" spans="2:8">
      <c r="B22" s="7" t="s">
        <v>81</v>
      </c>
      <c r="D22" s="14">
        <v>0</v>
      </c>
      <c r="E22" s="9">
        <v>20</v>
      </c>
      <c r="F22" s="10">
        <f t="shared" si="1"/>
        <v>20</v>
      </c>
      <c r="H22" s="11" t="s">
        <v>68</v>
      </c>
    </row>
    <row r="23" spans="2:8">
      <c r="D23" s="18"/>
    </row>
    <row r="26" spans="2:8">
      <c r="B26" s="7" t="s">
        <v>82</v>
      </c>
      <c r="C26" s="7"/>
    </row>
    <row r="27" spans="2:8">
      <c r="B27" t="s">
        <v>83</v>
      </c>
      <c r="C27" t="s">
        <v>84</v>
      </c>
    </row>
    <row r="28" spans="2:8">
      <c r="B28" t="s">
        <v>85</v>
      </c>
      <c r="C28" t="s">
        <v>86</v>
      </c>
    </row>
    <row r="29" spans="2:8">
      <c r="B29" t="s">
        <v>87</v>
      </c>
      <c r="C29" t="s">
        <v>88</v>
      </c>
    </row>
    <row r="30" spans="2:8">
      <c r="B30" t="s">
        <v>89</v>
      </c>
      <c r="C30" t="s">
        <v>90</v>
      </c>
    </row>
    <row r="31" spans="2:8">
      <c r="B31" t="s">
        <v>91</v>
      </c>
      <c r="C31" t="s">
        <v>92</v>
      </c>
    </row>
    <row r="32" spans="2:8">
      <c r="B32" t="s">
        <v>93</v>
      </c>
      <c r="C32" t="s">
        <v>94</v>
      </c>
    </row>
    <row r="33" spans="2:3">
      <c r="B33" t="s">
        <v>95</v>
      </c>
      <c r="C33" t="s">
        <v>96</v>
      </c>
    </row>
    <row r="34" spans="2:3">
      <c r="B34" t="s">
        <v>97</v>
      </c>
      <c r="C34" t="s">
        <v>98</v>
      </c>
    </row>
    <row r="35" spans="2:3">
      <c r="B35" t="s">
        <v>99</v>
      </c>
      <c r="C35" t="s">
        <v>100</v>
      </c>
    </row>
    <row r="36" spans="2:3">
      <c r="B36" t="s">
        <v>101</v>
      </c>
      <c r="C36" t="s">
        <v>102</v>
      </c>
    </row>
    <row r="37" spans="2:3">
      <c r="B37" t="s">
        <v>103</v>
      </c>
      <c r="C37" t="s">
        <v>104</v>
      </c>
    </row>
    <row r="38" spans="2:3">
      <c r="B38" t="s">
        <v>105</v>
      </c>
      <c r="C38" t="s">
        <v>106</v>
      </c>
    </row>
    <row r="39" spans="2:3">
      <c r="B39" t="s">
        <v>107</v>
      </c>
      <c r="C39" t="s">
        <v>108</v>
      </c>
    </row>
    <row r="40" spans="2:3">
      <c r="B40" t="s">
        <v>109</v>
      </c>
      <c r="C40" t="s">
        <v>110</v>
      </c>
    </row>
    <row r="41" spans="2:3">
      <c r="B41" t="s">
        <v>111</v>
      </c>
      <c r="C41" t="s">
        <v>112</v>
      </c>
    </row>
    <row r="42" spans="2:3">
      <c r="B42" t="s">
        <v>113</v>
      </c>
      <c r="C42" t="s">
        <v>114</v>
      </c>
    </row>
    <row r="43" spans="2:3">
      <c r="B43" t="s">
        <v>115</v>
      </c>
      <c r="C43" t="s">
        <v>116</v>
      </c>
    </row>
    <row r="44" spans="2:3">
      <c r="B44" t="s">
        <v>117</v>
      </c>
      <c r="C44" t="s">
        <v>118</v>
      </c>
    </row>
    <row r="45" spans="2:3">
      <c r="B45" t="s">
        <v>119</v>
      </c>
      <c r="C45" t="s">
        <v>120</v>
      </c>
    </row>
    <row r="46" spans="2:3">
      <c r="B46" t="s">
        <v>121</v>
      </c>
      <c r="C46" t="s">
        <v>122</v>
      </c>
    </row>
    <row r="47" spans="2:3">
      <c r="B47" t="s">
        <v>123</v>
      </c>
      <c r="C47" t="s">
        <v>124</v>
      </c>
    </row>
    <row r="48" spans="2:3">
      <c r="B48" t="s">
        <v>125</v>
      </c>
      <c r="C48" t="s">
        <v>126</v>
      </c>
    </row>
    <row r="49" spans="2:3">
      <c r="B49" t="s">
        <v>127</v>
      </c>
      <c r="C49" t="s">
        <v>128</v>
      </c>
    </row>
    <row r="50" spans="2:3">
      <c r="B50" t="s">
        <v>129</v>
      </c>
      <c r="C50" t="s">
        <v>130</v>
      </c>
    </row>
    <row r="51" spans="2:3">
      <c r="B51" t="s">
        <v>131</v>
      </c>
      <c r="C51" t="s">
        <v>132</v>
      </c>
    </row>
    <row r="52" spans="2:3">
      <c r="B52" t="s">
        <v>133</v>
      </c>
      <c r="C52" t="s">
        <v>134</v>
      </c>
    </row>
    <row r="53" spans="2:3">
      <c r="B53" t="s">
        <v>135</v>
      </c>
      <c r="C53" t="s">
        <v>136</v>
      </c>
    </row>
    <row r="54" spans="2:3">
      <c r="B54" t="s">
        <v>137</v>
      </c>
      <c r="C54" t="s">
        <v>138</v>
      </c>
    </row>
    <row r="55" spans="2:3">
      <c r="B55" t="s">
        <v>139</v>
      </c>
      <c r="C55" t="s">
        <v>140</v>
      </c>
    </row>
    <row r="56" spans="2:3">
      <c r="B56" t="s">
        <v>141</v>
      </c>
      <c r="C56" t="s">
        <v>142</v>
      </c>
    </row>
    <row r="57" spans="2:3">
      <c r="B57" t="s">
        <v>143</v>
      </c>
      <c r="C57" t="s">
        <v>144</v>
      </c>
    </row>
    <row r="58" spans="2:3">
      <c r="B58" t="s">
        <v>145</v>
      </c>
      <c r="C58" t="s">
        <v>146</v>
      </c>
    </row>
    <row r="59" spans="2:3">
      <c r="B59" t="s">
        <v>147</v>
      </c>
      <c r="C59" t="s">
        <v>148</v>
      </c>
    </row>
    <row r="60" spans="2:3">
      <c r="B60" t="s">
        <v>149</v>
      </c>
      <c r="C60" t="s">
        <v>150</v>
      </c>
    </row>
    <row r="61" spans="2:3">
      <c r="B61" t="s">
        <v>151</v>
      </c>
      <c r="C61" t="s">
        <v>152</v>
      </c>
    </row>
    <row r="62" spans="2:3">
      <c r="B62" t="s">
        <v>153</v>
      </c>
      <c r="C62" t="s">
        <v>154</v>
      </c>
    </row>
    <row r="63" spans="2:3">
      <c r="B63" t="s">
        <v>155</v>
      </c>
      <c r="C63" t="s">
        <v>156</v>
      </c>
    </row>
    <row r="64" spans="2:3">
      <c r="B64" t="s">
        <v>157</v>
      </c>
      <c r="C64" t="s">
        <v>158</v>
      </c>
    </row>
    <row r="65" spans="2:3">
      <c r="B65" t="s">
        <v>159</v>
      </c>
      <c r="C65" t="s">
        <v>160</v>
      </c>
    </row>
    <row r="66" spans="2:3">
      <c r="B66" t="s">
        <v>161</v>
      </c>
      <c r="C66" t="s">
        <v>162</v>
      </c>
    </row>
    <row r="67" spans="2:3">
      <c r="B67" t="s">
        <v>163</v>
      </c>
      <c r="C67" t="s">
        <v>164</v>
      </c>
    </row>
    <row r="68" spans="2:3">
      <c r="B68" t="s">
        <v>165</v>
      </c>
      <c r="C68" t="s">
        <v>166</v>
      </c>
    </row>
    <row r="69" spans="2:3">
      <c r="B69" t="s">
        <v>167</v>
      </c>
      <c r="C69" t="s">
        <v>168</v>
      </c>
    </row>
    <row r="70" spans="2:3">
      <c r="B70" t="s">
        <v>169</v>
      </c>
      <c r="C70" t="s">
        <v>170</v>
      </c>
    </row>
    <row r="71" spans="2:3">
      <c r="B71" t="s">
        <v>171</v>
      </c>
      <c r="C71" t="s">
        <v>172</v>
      </c>
    </row>
    <row r="72" spans="2:3">
      <c r="B72" t="s">
        <v>173</v>
      </c>
      <c r="C72" t="s">
        <v>174</v>
      </c>
    </row>
    <row r="73" spans="2:3">
      <c r="B73" t="s">
        <v>175</v>
      </c>
      <c r="C73" t="s">
        <v>176</v>
      </c>
    </row>
    <row r="74" spans="2:3">
      <c r="B74" t="s">
        <v>177</v>
      </c>
      <c r="C74" t="s">
        <v>178</v>
      </c>
    </row>
    <row r="75" spans="2:3">
      <c r="B75" t="s">
        <v>179</v>
      </c>
      <c r="C75" t="s">
        <v>180</v>
      </c>
    </row>
    <row r="76" spans="2:3">
      <c r="B76" t="s">
        <v>181</v>
      </c>
      <c r="C76" t="s">
        <v>182</v>
      </c>
    </row>
    <row r="77" spans="2:3">
      <c r="B77" t="s">
        <v>183</v>
      </c>
      <c r="C77" t="s">
        <v>184</v>
      </c>
    </row>
    <row r="78" spans="2:3">
      <c r="B78" t="s">
        <v>185</v>
      </c>
      <c r="C78" t="s">
        <v>186</v>
      </c>
    </row>
    <row r="79" spans="2:3">
      <c r="B79" t="s">
        <v>187</v>
      </c>
      <c r="C79" t="s">
        <v>188</v>
      </c>
    </row>
    <row r="80" spans="2:3">
      <c r="B80" t="s">
        <v>189</v>
      </c>
      <c r="C80" t="s">
        <v>190</v>
      </c>
    </row>
    <row r="81" spans="2:3">
      <c r="B81" t="s">
        <v>191</v>
      </c>
      <c r="C81" t="s">
        <v>192</v>
      </c>
    </row>
    <row r="82" spans="2:3">
      <c r="B82" t="s">
        <v>193</v>
      </c>
      <c r="C82" t="s">
        <v>194</v>
      </c>
    </row>
    <row r="83" spans="2:3">
      <c r="B83" t="s">
        <v>195</v>
      </c>
      <c r="C83" t="s">
        <v>196</v>
      </c>
    </row>
    <row r="84" spans="2:3">
      <c r="B84" t="s">
        <v>197</v>
      </c>
      <c r="C84" t="s">
        <v>198</v>
      </c>
    </row>
    <row r="85" spans="2:3">
      <c r="B85" t="s">
        <v>199</v>
      </c>
      <c r="C85" t="s">
        <v>200</v>
      </c>
    </row>
    <row r="86" spans="2:3">
      <c r="B86" t="s">
        <v>201</v>
      </c>
      <c r="C86" t="s">
        <v>202</v>
      </c>
    </row>
    <row r="87" spans="2:3">
      <c r="B87" t="s">
        <v>203</v>
      </c>
      <c r="C87" t="s">
        <v>204</v>
      </c>
    </row>
    <row r="88" spans="2:3">
      <c r="B88" t="s">
        <v>205</v>
      </c>
      <c r="C88" t="s">
        <v>206</v>
      </c>
    </row>
    <row r="89" spans="2:3">
      <c r="B89" t="s">
        <v>207</v>
      </c>
      <c r="C89" t="s">
        <v>208</v>
      </c>
    </row>
    <row r="90" spans="2:3">
      <c r="B90" t="s">
        <v>209</v>
      </c>
      <c r="C90" t="s">
        <v>210</v>
      </c>
    </row>
    <row r="91" spans="2:3">
      <c r="B91" t="s">
        <v>211</v>
      </c>
      <c r="C91" t="s">
        <v>212</v>
      </c>
    </row>
    <row r="92" spans="2:3">
      <c r="B92" t="s">
        <v>213</v>
      </c>
      <c r="C92" t="s">
        <v>214</v>
      </c>
    </row>
    <row r="93" spans="2:3">
      <c r="B93" t="s">
        <v>215</v>
      </c>
      <c r="C93" t="s">
        <v>216</v>
      </c>
    </row>
    <row r="94" spans="2:3">
      <c r="B94" t="s">
        <v>217</v>
      </c>
      <c r="C94" t="s">
        <v>218</v>
      </c>
    </row>
    <row r="95" spans="2:3">
      <c r="B95" t="s">
        <v>219</v>
      </c>
      <c r="C95" t="s">
        <v>220</v>
      </c>
    </row>
    <row r="96" spans="2:3">
      <c r="B96" t="s">
        <v>221</v>
      </c>
      <c r="C96" t="s">
        <v>222</v>
      </c>
    </row>
    <row r="97" spans="2:3">
      <c r="B97" t="s">
        <v>223</v>
      </c>
      <c r="C97" t="s">
        <v>224</v>
      </c>
    </row>
    <row r="98" spans="2:3">
      <c r="B98" t="s">
        <v>225</v>
      </c>
      <c r="C98" t="s">
        <v>226</v>
      </c>
    </row>
    <row r="99" spans="2:3">
      <c r="B99" t="s">
        <v>227</v>
      </c>
      <c r="C99" t="s">
        <v>228</v>
      </c>
    </row>
    <row r="100" spans="2:3">
      <c r="B100" t="s">
        <v>229</v>
      </c>
      <c r="C100" t="s">
        <v>230</v>
      </c>
    </row>
    <row r="101" spans="2:3">
      <c r="B101" t="s">
        <v>231</v>
      </c>
      <c r="C101" t="s">
        <v>232</v>
      </c>
    </row>
    <row r="102" spans="2:3">
      <c r="B102" t="s">
        <v>233</v>
      </c>
      <c r="C102" t="s">
        <v>234</v>
      </c>
    </row>
    <row r="103" spans="2:3">
      <c r="B103" t="s">
        <v>235</v>
      </c>
      <c r="C103" t="s">
        <v>236</v>
      </c>
    </row>
    <row r="104" spans="2:3">
      <c r="B104" t="s">
        <v>237</v>
      </c>
      <c r="C104" t="s">
        <v>238</v>
      </c>
    </row>
    <row r="105" spans="2:3">
      <c r="B105" t="s">
        <v>239</v>
      </c>
      <c r="C105" t="s">
        <v>240</v>
      </c>
    </row>
    <row r="106" spans="2:3">
      <c r="B106" t="s">
        <v>241</v>
      </c>
      <c r="C106" t="s">
        <v>242</v>
      </c>
    </row>
    <row r="107" spans="2:3">
      <c r="B107" t="s">
        <v>243</v>
      </c>
      <c r="C107" t="s">
        <v>244</v>
      </c>
    </row>
    <row r="108" spans="2:3">
      <c r="B108" t="s">
        <v>245</v>
      </c>
      <c r="C108" t="s">
        <v>246</v>
      </c>
    </row>
    <row r="109" spans="2:3">
      <c r="B109" t="s">
        <v>247</v>
      </c>
      <c r="C109" t="s">
        <v>248</v>
      </c>
    </row>
    <row r="110" spans="2:3">
      <c r="B110" t="s">
        <v>249</v>
      </c>
      <c r="C110" t="s">
        <v>250</v>
      </c>
    </row>
    <row r="111" spans="2:3">
      <c r="B111" t="s">
        <v>251</v>
      </c>
      <c r="C111" t="s">
        <v>252</v>
      </c>
    </row>
    <row r="112" spans="2:3">
      <c r="B112" t="s">
        <v>253</v>
      </c>
      <c r="C112" t="s">
        <v>254</v>
      </c>
    </row>
    <row r="113" spans="2:3">
      <c r="B113" t="s">
        <v>255</v>
      </c>
      <c r="C113" t="s">
        <v>256</v>
      </c>
    </row>
    <row r="114" spans="2:3">
      <c r="B114" t="s">
        <v>257</v>
      </c>
      <c r="C114" t="s">
        <v>258</v>
      </c>
    </row>
    <row r="115" spans="2:3">
      <c r="B115" t="s">
        <v>259</v>
      </c>
      <c r="C115" t="s">
        <v>260</v>
      </c>
    </row>
    <row r="116" spans="2:3">
      <c r="B116" t="s">
        <v>261</v>
      </c>
      <c r="C116" t="s">
        <v>262</v>
      </c>
    </row>
    <row r="117" spans="2:3">
      <c r="B117" t="s">
        <v>263</v>
      </c>
      <c r="C117" t="s">
        <v>264</v>
      </c>
    </row>
    <row r="118" spans="2:3">
      <c r="B118" t="s">
        <v>265</v>
      </c>
      <c r="C118" t="s">
        <v>266</v>
      </c>
    </row>
    <row r="119" spans="2:3">
      <c r="B119" t="s">
        <v>267</v>
      </c>
      <c r="C119" t="s">
        <v>268</v>
      </c>
    </row>
    <row r="120" spans="2:3">
      <c r="B120" t="s">
        <v>269</v>
      </c>
      <c r="C120" t="s">
        <v>270</v>
      </c>
    </row>
    <row r="121" spans="2:3">
      <c r="B121" t="s">
        <v>271</v>
      </c>
      <c r="C121" t="s">
        <v>272</v>
      </c>
    </row>
    <row r="122" spans="2:3">
      <c r="B122" t="s">
        <v>273</v>
      </c>
      <c r="C122" t="s">
        <v>274</v>
      </c>
    </row>
    <row r="123" spans="2:3">
      <c r="B123" t="s">
        <v>275</v>
      </c>
      <c r="C123" t="s">
        <v>276</v>
      </c>
    </row>
    <row r="124" spans="2:3">
      <c r="B124" t="s">
        <v>277</v>
      </c>
      <c r="C124" t="s">
        <v>278</v>
      </c>
    </row>
    <row r="125" spans="2:3">
      <c r="B125" t="s">
        <v>279</v>
      </c>
      <c r="C125" t="s">
        <v>280</v>
      </c>
    </row>
    <row r="126" spans="2:3">
      <c r="B126" t="s">
        <v>281</v>
      </c>
      <c r="C126" t="s">
        <v>282</v>
      </c>
    </row>
    <row r="127" spans="2:3">
      <c r="B127" t="s">
        <v>283</v>
      </c>
      <c r="C127" t="s">
        <v>284</v>
      </c>
    </row>
    <row r="128" spans="2:3">
      <c r="B128" t="s">
        <v>285</v>
      </c>
      <c r="C128" t="s">
        <v>286</v>
      </c>
    </row>
    <row r="129" spans="2:3">
      <c r="B129" t="s">
        <v>287</v>
      </c>
      <c r="C129" t="s">
        <v>288</v>
      </c>
    </row>
    <row r="130" spans="2:3">
      <c r="B130" t="s">
        <v>289</v>
      </c>
      <c r="C130" t="s">
        <v>290</v>
      </c>
    </row>
    <row r="131" spans="2:3">
      <c r="B131" t="s">
        <v>291</v>
      </c>
      <c r="C131" t="s">
        <v>292</v>
      </c>
    </row>
    <row r="132" spans="2:3">
      <c r="B132" t="s">
        <v>293</v>
      </c>
      <c r="C132" t="s">
        <v>294</v>
      </c>
    </row>
    <row r="133" spans="2:3">
      <c r="B133" t="s">
        <v>295</v>
      </c>
      <c r="C133" t="s">
        <v>296</v>
      </c>
    </row>
    <row r="134" spans="2:3">
      <c r="B134" t="s">
        <v>297</v>
      </c>
      <c r="C134" t="s">
        <v>298</v>
      </c>
    </row>
    <row r="135" spans="2:3">
      <c r="B135" t="s">
        <v>299</v>
      </c>
      <c r="C135" t="s">
        <v>300</v>
      </c>
    </row>
    <row r="136" spans="2:3">
      <c r="B136" t="s">
        <v>301</v>
      </c>
      <c r="C136" t="s">
        <v>302</v>
      </c>
    </row>
    <row r="137" spans="2:3">
      <c r="B137" t="s">
        <v>303</v>
      </c>
      <c r="C137" t="s">
        <v>304</v>
      </c>
    </row>
    <row r="138" spans="2:3">
      <c r="B138" t="s">
        <v>305</v>
      </c>
      <c r="C138" t="s">
        <v>306</v>
      </c>
    </row>
    <row r="139" spans="2:3">
      <c r="B139" t="s">
        <v>307</v>
      </c>
      <c r="C139" t="s">
        <v>308</v>
      </c>
    </row>
    <row r="140" spans="2:3">
      <c r="B140" t="s">
        <v>309</v>
      </c>
      <c r="C140" t="s">
        <v>310</v>
      </c>
    </row>
    <row r="141" spans="2:3">
      <c r="B141" t="s">
        <v>311</v>
      </c>
      <c r="C141" t="s">
        <v>312</v>
      </c>
    </row>
    <row r="142" spans="2:3">
      <c r="B142" t="s">
        <v>313</v>
      </c>
      <c r="C142" t="s">
        <v>314</v>
      </c>
    </row>
    <row r="143" spans="2:3">
      <c r="B143" t="s">
        <v>315</v>
      </c>
      <c r="C143" t="s">
        <v>316</v>
      </c>
    </row>
    <row r="144" spans="2:3">
      <c r="B144" t="s">
        <v>317</v>
      </c>
      <c r="C144" t="s">
        <v>318</v>
      </c>
    </row>
    <row r="145" spans="2:3">
      <c r="B145" t="s">
        <v>319</v>
      </c>
      <c r="C145" t="s">
        <v>320</v>
      </c>
    </row>
    <row r="146" spans="2:3">
      <c r="B146" t="s">
        <v>321</v>
      </c>
      <c r="C146" t="s">
        <v>322</v>
      </c>
    </row>
    <row r="147" spans="2:3">
      <c r="B147" t="s">
        <v>323</v>
      </c>
      <c r="C147" t="s">
        <v>324</v>
      </c>
    </row>
    <row r="148" spans="2:3">
      <c r="B148" t="s">
        <v>325</v>
      </c>
      <c r="C148" t="s">
        <v>326</v>
      </c>
    </row>
    <row r="149" spans="2:3">
      <c r="B149" t="s">
        <v>327</v>
      </c>
      <c r="C149" t="s">
        <v>328</v>
      </c>
    </row>
    <row r="150" spans="2:3">
      <c r="B150" t="s">
        <v>329</v>
      </c>
      <c r="C150" t="s">
        <v>330</v>
      </c>
    </row>
    <row r="151" spans="2:3">
      <c r="B151" t="s">
        <v>331</v>
      </c>
      <c r="C151" t="s">
        <v>332</v>
      </c>
    </row>
    <row r="152" spans="2:3">
      <c r="B152" t="s">
        <v>333</v>
      </c>
      <c r="C152" t="s">
        <v>334</v>
      </c>
    </row>
    <row r="153" spans="2:3">
      <c r="B153" t="s">
        <v>335</v>
      </c>
      <c r="C153" t="s">
        <v>336</v>
      </c>
    </row>
    <row r="154" spans="2:3">
      <c r="B154" t="s">
        <v>337</v>
      </c>
      <c r="C154" t="s">
        <v>338</v>
      </c>
    </row>
    <row r="155" spans="2:3">
      <c r="B155" t="s">
        <v>339</v>
      </c>
      <c r="C155" t="s">
        <v>340</v>
      </c>
    </row>
    <row r="156" spans="2:3">
      <c r="B156" t="s">
        <v>341</v>
      </c>
      <c r="C156" t="s">
        <v>342</v>
      </c>
    </row>
    <row r="157" spans="2:3">
      <c r="B157" t="s">
        <v>343</v>
      </c>
      <c r="C157" t="s">
        <v>344</v>
      </c>
    </row>
    <row r="158" spans="2:3">
      <c r="B158" t="s">
        <v>345</v>
      </c>
      <c r="C158" t="s">
        <v>346</v>
      </c>
    </row>
    <row r="159" spans="2:3">
      <c r="B159" t="s">
        <v>347</v>
      </c>
      <c r="C159" t="s">
        <v>348</v>
      </c>
    </row>
    <row r="160" spans="2:3">
      <c r="B160" t="s">
        <v>349</v>
      </c>
      <c r="C160" t="s">
        <v>350</v>
      </c>
    </row>
    <row r="161" spans="2:3">
      <c r="B161" t="s">
        <v>351</v>
      </c>
      <c r="C161" t="s">
        <v>352</v>
      </c>
    </row>
    <row r="162" spans="2:3">
      <c r="B162" t="s">
        <v>353</v>
      </c>
      <c r="C162" t="s">
        <v>354</v>
      </c>
    </row>
    <row r="163" spans="2:3">
      <c r="B163" t="s">
        <v>355</v>
      </c>
      <c r="C163" t="s">
        <v>356</v>
      </c>
    </row>
    <row r="164" spans="2:3">
      <c r="B164" t="s">
        <v>357</v>
      </c>
      <c r="C164" t="s">
        <v>358</v>
      </c>
    </row>
    <row r="165" spans="2:3">
      <c r="B165" t="s">
        <v>359</v>
      </c>
      <c r="C165" t="s">
        <v>360</v>
      </c>
    </row>
    <row r="166" spans="2:3">
      <c r="B166" t="s">
        <v>361</v>
      </c>
      <c r="C166" t="s">
        <v>362</v>
      </c>
    </row>
    <row r="167" spans="2:3">
      <c r="B167" t="s">
        <v>363</v>
      </c>
      <c r="C167" t="s">
        <v>364</v>
      </c>
    </row>
    <row r="168" spans="2:3">
      <c r="B168" t="s">
        <v>365</v>
      </c>
      <c r="C168" t="s">
        <v>366</v>
      </c>
    </row>
    <row r="169" spans="2:3">
      <c r="B169" t="s">
        <v>367</v>
      </c>
      <c r="C169" t="s">
        <v>368</v>
      </c>
    </row>
    <row r="170" spans="2:3">
      <c r="B170" t="s">
        <v>369</v>
      </c>
      <c r="C170" t="s">
        <v>370</v>
      </c>
    </row>
    <row r="171" spans="2:3">
      <c r="B171" t="s">
        <v>371</v>
      </c>
      <c r="C171" t="s">
        <v>372</v>
      </c>
    </row>
    <row r="172" spans="2:3">
      <c r="B172" t="s">
        <v>373</v>
      </c>
      <c r="C172" t="s">
        <v>374</v>
      </c>
    </row>
    <row r="173" spans="2:3">
      <c r="B173" t="s">
        <v>375</v>
      </c>
      <c r="C173" t="s">
        <v>376</v>
      </c>
    </row>
    <row r="174" spans="2:3">
      <c r="B174" t="s">
        <v>377</v>
      </c>
      <c r="C174" t="s">
        <v>378</v>
      </c>
    </row>
    <row r="175" spans="2:3">
      <c r="B175" t="s">
        <v>379</v>
      </c>
      <c r="C175" t="s">
        <v>380</v>
      </c>
    </row>
    <row r="176" spans="2:3">
      <c r="B176" t="s">
        <v>381</v>
      </c>
      <c r="C176" t="s">
        <v>382</v>
      </c>
    </row>
    <row r="177" spans="2:3">
      <c r="B177" t="s">
        <v>383</v>
      </c>
      <c r="C177" t="s">
        <v>384</v>
      </c>
    </row>
    <row r="178" spans="2:3">
      <c r="B178" t="s">
        <v>385</v>
      </c>
      <c r="C178" t="s">
        <v>386</v>
      </c>
    </row>
    <row r="179" spans="2:3">
      <c r="B179" t="s">
        <v>387</v>
      </c>
      <c r="C179" t="s">
        <v>388</v>
      </c>
    </row>
    <row r="180" spans="2:3">
      <c r="B180" t="s">
        <v>389</v>
      </c>
      <c r="C180" t="s">
        <v>390</v>
      </c>
    </row>
    <row r="181" spans="2:3">
      <c r="B181" t="s">
        <v>391</v>
      </c>
      <c r="C181" t="s">
        <v>392</v>
      </c>
    </row>
    <row r="182" spans="2:3">
      <c r="B182" t="s">
        <v>393</v>
      </c>
      <c r="C182" t="s">
        <v>394</v>
      </c>
    </row>
    <row r="183" spans="2:3">
      <c r="B183" t="s">
        <v>395</v>
      </c>
      <c r="C183" t="s">
        <v>396</v>
      </c>
    </row>
    <row r="184" spans="2:3">
      <c r="B184" t="s">
        <v>397</v>
      </c>
      <c r="C184" t="s">
        <v>398</v>
      </c>
    </row>
    <row r="185" spans="2:3">
      <c r="B185" t="s">
        <v>399</v>
      </c>
      <c r="C185" t="s">
        <v>400</v>
      </c>
    </row>
    <row r="186" spans="2:3">
      <c r="B186" t="s">
        <v>401</v>
      </c>
      <c r="C186" t="s">
        <v>402</v>
      </c>
    </row>
    <row r="187" spans="2:3">
      <c r="B187" t="s">
        <v>403</v>
      </c>
      <c r="C187" t="s">
        <v>404</v>
      </c>
    </row>
    <row r="188" spans="2:3">
      <c r="B188" t="s">
        <v>405</v>
      </c>
      <c r="C188" t="s">
        <v>406</v>
      </c>
    </row>
    <row r="189" spans="2:3">
      <c r="B189" t="s">
        <v>407</v>
      </c>
      <c r="C189" t="s">
        <v>408</v>
      </c>
    </row>
    <row r="190" spans="2:3">
      <c r="B190" t="s">
        <v>409</v>
      </c>
      <c r="C190" t="s">
        <v>410</v>
      </c>
    </row>
    <row r="191" spans="2:3">
      <c r="B191" t="s">
        <v>411</v>
      </c>
      <c r="C191" t="s">
        <v>412</v>
      </c>
    </row>
    <row r="192" spans="2:3">
      <c r="B192" t="s">
        <v>413</v>
      </c>
      <c r="C192" t="s">
        <v>414</v>
      </c>
    </row>
    <row r="193" spans="2:3">
      <c r="B193" t="s">
        <v>415</v>
      </c>
      <c r="C193" t="s">
        <v>416</v>
      </c>
    </row>
    <row r="194" spans="2:3">
      <c r="B194" t="s">
        <v>417</v>
      </c>
      <c r="C194" t="s">
        <v>418</v>
      </c>
    </row>
    <row r="195" spans="2:3">
      <c r="B195" t="s">
        <v>419</v>
      </c>
      <c r="C195" t="s">
        <v>420</v>
      </c>
    </row>
    <row r="196" spans="2:3">
      <c r="B196" t="s">
        <v>421</v>
      </c>
      <c r="C196" t="s">
        <v>422</v>
      </c>
    </row>
    <row r="197" spans="2:3">
      <c r="B197" t="s">
        <v>423</v>
      </c>
      <c r="C197" t="s">
        <v>424</v>
      </c>
    </row>
    <row r="198" spans="2:3">
      <c r="B198" t="s">
        <v>425</v>
      </c>
      <c r="C198" t="s">
        <v>426</v>
      </c>
    </row>
    <row r="199" spans="2:3">
      <c r="B199" t="s">
        <v>427</v>
      </c>
      <c r="C199" t="s">
        <v>428</v>
      </c>
    </row>
    <row r="200" spans="2:3">
      <c r="B200" t="s">
        <v>429</v>
      </c>
      <c r="C200" t="s">
        <v>430</v>
      </c>
    </row>
    <row r="201" spans="2:3">
      <c r="B201" t="s">
        <v>431</v>
      </c>
      <c r="C201" t="s">
        <v>432</v>
      </c>
    </row>
    <row r="202" spans="2:3">
      <c r="B202" t="s">
        <v>433</v>
      </c>
      <c r="C202" t="s">
        <v>434</v>
      </c>
    </row>
    <row r="203" spans="2:3">
      <c r="B203" t="s">
        <v>435</v>
      </c>
      <c r="C203" t="s">
        <v>436</v>
      </c>
    </row>
    <row r="204" spans="2:3">
      <c r="B204" t="s">
        <v>437</v>
      </c>
      <c r="C204" t="s">
        <v>438</v>
      </c>
    </row>
    <row r="205" spans="2:3">
      <c r="B205" t="s">
        <v>439</v>
      </c>
      <c r="C205" t="s">
        <v>440</v>
      </c>
    </row>
    <row r="206" spans="2:3">
      <c r="B206" t="s">
        <v>441</v>
      </c>
      <c r="C206" t="s">
        <v>442</v>
      </c>
    </row>
    <row r="207" spans="2:3">
      <c r="B207" t="s">
        <v>443</v>
      </c>
      <c r="C207" t="s">
        <v>444</v>
      </c>
    </row>
    <row r="208" spans="2:3">
      <c r="B208" t="s">
        <v>445</v>
      </c>
      <c r="C208" t="s">
        <v>446</v>
      </c>
    </row>
    <row r="209" spans="2:3">
      <c r="B209" t="s">
        <v>447</v>
      </c>
      <c r="C209" t="s">
        <v>448</v>
      </c>
    </row>
    <row r="210" spans="2:3">
      <c r="B210" t="s">
        <v>449</v>
      </c>
      <c r="C210" t="s">
        <v>450</v>
      </c>
    </row>
    <row r="211" spans="2:3">
      <c r="B211" t="s">
        <v>451</v>
      </c>
      <c r="C211" t="s">
        <v>452</v>
      </c>
    </row>
    <row r="212" spans="2:3">
      <c r="B212" t="s">
        <v>453</v>
      </c>
      <c r="C212" t="s">
        <v>454</v>
      </c>
    </row>
    <row r="213" spans="2:3">
      <c r="B213" t="s">
        <v>455</v>
      </c>
      <c r="C213" t="s">
        <v>456</v>
      </c>
    </row>
    <row r="214" spans="2:3">
      <c r="B214" t="s">
        <v>457</v>
      </c>
      <c r="C214" t="s">
        <v>458</v>
      </c>
    </row>
    <row r="215" spans="2:3">
      <c r="B215" t="s">
        <v>459</v>
      </c>
      <c r="C215" t="s">
        <v>460</v>
      </c>
    </row>
    <row r="216" spans="2:3">
      <c r="B216" t="s">
        <v>461</v>
      </c>
      <c r="C216" t="s">
        <v>148</v>
      </c>
    </row>
    <row r="217" spans="2:3">
      <c r="B217" t="s">
        <v>462</v>
      </c>
      <c r="C217" t="s">
        <v>463</v>
      </c>
    </row>
    <row r="218" spans="2:3">
      <c r="B218" t="s">
        <v>464</v>
      </c>
      <c r="C218" t="s">
        <v>465</v>
      </c>
    </row>
    <row r="219" spans="2:3">
      <c r="B219" t="s">
        <v>466</v>
      </c>
      <c r="C219" t="s">
        <v>467</v>
      </c>
    </row>
    <row r="220" spans="2:3">
      <c r="B220" t="s">
        <v>468</v>
      </c>
      <c r="C220" t="s">
        <v>469</v>
      </c>
    </row>
    <row r="221" spans="2:3">
      <c r="B221" t="s">
        <v>470</v>
      </c>
      <c r="C221" t="s">
        <v>471</v>
      </c>
    </row>
    <row r="222" spans="2:3">
      <c r="B222" t="s">
        <v>472</v>
      </c>
      <c r="C222" t="s">
        <v>473</v>
      </c>
    </row>
    <row r="223" spans="2:3">
      <c r="B223" t="s">
        <v>474</v>
      </c>
      <c r="C223" t="s">
        <v>475</v>
      </c>
    </row>
    <row r="224" spans="2:3">
      <c r="B224" t="s">
        <v>476</v>
      </c>
      <c r="C224" t="s">
        <v>477</v>
      </c>
    </row>
    <row r="225" spans="2:3">
      <c r="B225" t="s">
        <v>478</v>
      </c>
      <c r="C225" t="s">
        <v>479</v>
      </c>
    </row>
    <row r="226" spans="2:3">
      <c r="B226" t="s">
        <v>480</v>
      </c>
      <c r="C226" t="s">
        <v>481</v>
      </c>
    </row>
    <row r="227" spans="2:3">
      <c r="B227" t="s">
        <v>482</v>
      </c>
      <c r="C227" t="s">
        <v>483</v>
      </c>
    </row>
    <row r="228" spans="2:3">
      <c r="B228" t="s">
        <v>484</v>
      </c>
      <c r="C228" t="s">
        <v>485</v>
      </c>
    </row>
    <row r="229" spans="2:3">
      <c r="B229" t="s">
        <v>486</v>
      </c>
      <c r="C229" t="s">
        <v>487</v>
      </c>
    </row>
    <row r="230" spans="2:3">
      <c r="B230" t="s">
        <v>488</v>
      </c>
      <c r="C230" t="s">
        <v>489</v>
      </c>
    </row>
    <row r="231" spans="2:3">
      <c r="B231" t="s">
        <v>490</v>
      </c>
      <c r="C231" t="s">
        <v>491</v>
      </c>
    </row>
    <row r="232" spans="2:3">
      <c r="B232" t="s">
        <v>492</v>
      </c>
      <c r="C232" t="s">
        <v>493</v>
      </c>
    </row>
    <row r="233" spans="2:3">
      <c r="B233" t="s">
        <v>494</v>
      </c>
      <c r="C233" t="s">
        <v>495</v>
      </c>
    </row>
    <row r="234" spans="2:3">
      <c r="B234" t="s">
        <v>496</v>
      </c>
      <c r="C234" t="s">
        <v>497</v>
      </c>
    </row>
    <row r="235" spans="2:3">
      <c r="B235" t="s">
        <v>498</v>
      </c>
      <c r="C235" t="s">
        <v>499</v>
      </c>
    </row>
    <row r="236" spans="2:3">
      <c r="B236" t="s">
        <v>500</v>
      </c>
      <c r="C236" t="s">
        <v>501</v>
      </c>
    </row>
    <row r="237" spans="2:3">
      <c r="B237" t="s">
        <v>502</v>
      </c>
      <c r="C237" t="s">
        <v>503</v>
      </c>
    </row>
    <row r="238" spans="2:3">
      <c r="B238" t="s">
        <v>504</v>
      </c>
      <c r="C238" t="s">
        <v>505</v>
      </c>
    </row>
    <row r="239" spans="2:3">
      <c r="B239" t="s">
        <v>506</v>
      </c>
      <c r="C239" t="s">
        <v>507</v>
      </c>
    </row>
    <row r="240" spans="2:3">
      <c r="B240" t="s">
        <v>508</v>
      </c>
      <c r="C240" t="s">
        <v>509</v>
      </c>
    </row>
    <row r="241" spans="2:3">
      <c r="B241" t="s">
        <v>510</v>
      </c>
      <c r="C241" t="s">
        <v>511</v>
      </c>
    </row>
    <row r="242" spans="2:3">
      <c r="B242" t="s">
        <v>512</v>
      </c>
      <c r="C242" t="s">
        <v>513</v>
      </c>
    </row>
    <row r="243" spans="2:3">
      <c r="B243" t="s">
        <v>514</v>
      </c>
      <c r="C243" t="s">
        <v>515</v>
      </c>
    </row>
    <row r="244" spans="2:3">
      <c r="B244" t="s">
        <v>516</v>
      </c>
      <c r="C244" t="s">
        <v>517</v>
      </c>
    </row>
    <row r="245" spans="2:3">
      <c r="B245" t="s">
        <v>518</v>
      </c>
      <c r="C245" t="s">
        <v>519</v>
      </c>
    </row>
    <row r="246" spans="2:3">
      <c r="B246" t="s">
        <v>520</v>
      </c>
      <c r="C246" t="s">
        <v>521</v>
      </c>
    </row>
    <row r="247" spans="2:3">
      <c r="B247" t="s">
        <v>522</v>
      </c>
      <c r="C247" t="s">
        <v>523</v>
      </c>
    </row>
    <row r="248" spans="2:3">
      <c r="B248" t="s">
        <v>524</v>
      </c>
      <c r="C248" t="s">
        <v>525</v>
      </c>
    </row>
    <row r="249" spans="2:3">
      <c r="B249" t="s">
        <v>526</v>
      </c>
      <c r="C249" t="s">
        <v>527</v>
      </c>
    </row>
    <row r="250" spans="2:3">
      <c r="B250" t="s">
        <v>528</v>
      </c>
      <c r="C250" t="s">
        <v>529</v>
      </c>
    </row>
    <row r="251" spans="2:3">
      <c r="B251" t="s">
        <v>530</v>
      </c>
      <c r="C251" t="s">
        <v>531</v>
      </c>
    </row>
    <row r="252" spans="2:3">
      <c r="B252" t="s">
        <v>532</v>
      </c>
      <c r="C252" t="s">
        <v>533</v>
      </c>
    </row>
    <row r="253" spans="2:3">
      <c r="B253" t="s">
        <v>534</v>
      </c>
      <c r="C253" t="s">
        <v>535</v>
      </c>
    </row>
    <row r="254" spans="2:3">
      <c r="B254" t="s">
        <v>536</v>
      </c>
      <c r="C254" t="s">
        <v>537</v>
      </c>
    </row>
    <row r="255" spans="2:3">
      <c r="B255" t="s">
        <v>538</v>
      </c>
      <c r="C255" t="s">
        <v>539</v>
      </c>
    </row>
    <row r="256" spans="2:3">
      <c r="B256" t="s">
        <v>540</v>
      </c>
      <c r="C256" t="s">
        <v>541</v>
      </c>
    </row>
    <row r="257" spans="2:3">
      <c r="B257" t="s">
        <v>542</v>
      </c>
      <c r="C257" t="s">
        <v>543</v>
      </c>
    </row>
    <row r="258" spans="2:3">
      <c r="B258" t="s">
        <v>544</v>
      </c>
      <c r="C258" t="s">
        <v>545</v>
      </c>
    </row>
    <row r="259" spans="2:3">
      <c r="B259" t="s">
        <v>546</v>
      </c>
      <c r="C259" t="s">
        <v>547</v>
      </c>
    </row>
    <row r="260" spans="2:3">
      <c r="B260" t="s">
        <v>548</v>
      </c>
      <c r="C260" t="s">
        <v>549</v>
      </c>
    </row>
    <row r="261" spans="2:3">
      <c r="B261" t="s">
        <v>550</v>
      </c>
      <c r="C261" t="s">
        <v>551</v>
      </c>
    </row>
    <row r="262" spans="2:3">
      <c r="B262" t="s">
        <v>552</v>
      </c>
      <c r="C262" t="s">
        <v>553</v>
      </c>
    </row>
    <row r="263" spans="2:3">
      <c r="B263" t="s">
        <v>554</v>
      </c>
      <c r="C263" t="s">
        <v>555</v>
      </c>
    </row>
    <row r="264" spans="2:3">
      <c r="B264" t="s">
        <v>556</v>
      </c>
      <c r="C264" t="s">
        <v>557</v>
      </c>
    </row>
    <row r="265" spans="2:3">
      <c r="B265" t="s">
        <v>558</v>
      </c>
      <c r="C265" t="s">
        <v>559</v>
      </c>
    </row>
    <row r="266" spans="2:3">
      <c r="B266" t="s">
        <v>560</v>
      </c>
      <c r="C266" t="s">
        <v>561</v>
      </c>
    </row>
    <row r="267" spans="2:3">
      <c r="B267" t="s">
        <v>562</v>
      </c>
      <c r="C267" t="s">
        <v>563</v>
      </c>
    </row>
    <row r="268" spans="2:3">
      <c r="B268" t="s">
        <v>564</v>
      </c>
      <c r="C268" t="s">
        <v>565</v>
      </c>
    </row>
    <row r="269" spans="2:3">
      <c r="B269" t="s">
        <v>566</v>
      </c>
      <c r="C269" t="s">
        <v>567</v>
      </c>
    </row>
    <row r="270" spans="2:3">
      <c r="B270" t="s">
        <v>568</v>
      </c>
      <c r="C270" t="s">
        <v>569</v>
      </c>
    </row>
    <row r="271" spans="2:3">
      <c r="B271" t="s">
        <v>570</v>
      </c>
      <c r="C271" t="s">
        <v>571</v>
      </c>
    </row>
    <row r="272" spans="2:3">
      <c r="B272" t="s">
        <v>572</v>
      </c>
      <c r="C272" t="s">
        <v>573</v>
      </c>
    </row>
    <row r="273" spans="2:3">
      <c r="B273" t="s">
        <v>574</v>
      </c>
      <c r="C273" t="s">
        <v>575</v>
      </c>
    </row>
    <row r="274" spans="2:3">
      <c r="B274" t="s">
        <v>576</v>
      </c>
      <c r="C274" t="s">
        <v>577</v>
      </c>
    </row>
    <row r="275" spans="2:3">
      <c r="B275" t="s">
        <v>578</v>
      </c>
      <c r="C275" t="s">
        <v>579</v>
      </c>
    </row>
    <row r="276" spans="2:3">
      <c r="B276" t="s">
        <v>580</v>
      </c>
      <c r="C276" t="s">
        <v>581</v>
      </c>
    </row>
    <row r="277" spans="2:3">
      <c r="B277" t="s">
        <v>582</v>
      </c>
      <c r="C277" t="s">
        <v>583</v>
      </c>
    </row>
    <row r="278" spans="2:3">
      <c r="B278" t="s">
        <v>584</v>
      </c>
      <c r="C278" t="s">
        <v>585</v>
      </c>
    </row>
    <row r="279" spans="2:3">
      <c r="B279" t="s">
        <v>586</v>
      </c>
      <c r="C279" t="s">
        <v>587</v>
      </c>
    </row>
    <row r="280" spans="2:3">
      <c r="B280" t="s">
        <v>588</v>
      </c>
      <c r="C280" t="s">
        <v>589</v>
      </c>
    </row>
    <row r="281" spans="2:3">
      <c r="B281" t="s">
        <v>590</v>
      </c>
      <c r="C281" t="s">
        <v>591</v>
      </c>
    </row>
    <row r="282" spans="2:3">
      <c r="B282" t="s">
        <v>592</v>
      </c>
      <c r="C282" t="s">
        <v>593</v>
      </c>
    </row>
    <row r="283" spans="2:3">
      <c r="B283" t="s">
        <v>594</v>
      </c>
      <c r="C283" t="s">
        <v>595</v>
      </c>
    </row>
    <row r="284" spans="2:3">
      <c r="B284" t="s">
        <v>596</v>
      </c>
      <c r="C284" t="s">
        <v>597</v>
      </c>
    </row>
    <row r="285" spans="2:3">
      <c r="B285" t="s">
        <v>598</v>
      </c>
      <c r="C285" t="s">
        <v>599</v>
      </c>
    </row>
    <row r="286" spans="2:3">
      <c r="B286" t="s">
        <v>600</v>
      </c>
      <c r="C286" t="s">
        <v>601</v>
      </c>
    </row>
    <row r="287" spans="2:3">
      <c r="B287" t="s">
        <v>602</v>
      </c>
      <c r="C287" t="s">
        <v>603</v>
      </c>
    </row>
    <row r="288" spans="2:3">
      <c r="B288" t="s">
        <v>604</v>
      </c>
      <c r="C288" t="s">
        <v>605</v>
      </c>
    </row>
    <row r="289" spans="2:3">
      <c r="B289" t="s">
        <v>606</v>
      </c>
      <c r="C289" t="s">
        <v>607</v>
      </c>
    </row>
    <row r="290" spans="2:3">
      <c r="B290" t="s">
        <v>608</v>
      </c>
      <c r="C290" t="s">
        <v>609</v>
      </c>
    </row>
    <row r="291" spans="2:3">
      <c r="B291" t="s">
        <v>610</v>
      </c>
      <c r="C291" t="s">
        <v>611</v>
      </c>
    </row>
    <row r="292" spans="2:3">
      <c r="B292" t="s">
        <v>612</v>
      </c>
      <c r="C292" t="s">
        <v>613</v>
      </c>
    </row>
    <row r="293" spans="2:3">
      <c r="B293" t="s">
        <v>614</v>
      </c>
      <c r="C293" t="s">
        <v>615</v>
      </c>
    </row>
    <row r="294" spans="2:3">
      <c r="B294" t="s">
        <v>616</v>
      </c>
      <c r="C294" t="s">
        <v>617</v>
      </c>
    </row>
    <row r="295" spans="2:3">
      <c r="B295" t="s">
        <v>618</v>
      </c>
      <c r="C295" t="s">
        <v>619</v>
      </c>
    </row>
    <row r="296" spans="2:3">
      <c r="B296" t="s">
        <v>620</v>
      </c>
      <c r="C296" t="s">
        <v>621</v>
      </c>
    </row>
    <row r="297" spans="2:3">
      <c r="B297" t="s">
        <v>622</v>
      </c>
      <c r="C297" t="s">
        <v>623</v>
      </c>
    </row>
    <row r="298" spans="2:3">
      <c r="B298" t="s">
        <v>624</v>
      </c>
      <c r="C298" t="s">
        <v>625</v>
      </c>
    </row>
    <row r="299" spans="2:3">
      <c r="B299" t="s">
        <v>626</v>
      </c>
      <c r="C299" t="s">
        <v>627</v>
      </c>
    </row>
    <row r="300" spans="2:3">
      <c r="B300" t="s">
        <v>628</v>
      </c>
      <c r="C300" t="s">
        <v>629</v>
      </c>
    </row>
    <row r="301" spans="2:3">
      <c r="B301" t="s">
        <v>630</v>
      </c>
      <c r="C301" t="s">
        <v>631</v>
      </c>
    </row>
    <row r="302" spans="2:3">
      <c r="B302" t="s">
        <v>632</v>
      </c>
      <c r="C302" t="s">
        <v>633</v>
      </c>
    </row>
    <row r="303" spans="2:3">
      <c r="B303" t="s">
        <v>634</v>
      </c>
      <c r="C303" t="s">
        <v>635</v>
      </c>
    </row>
    <row r="304" spans="2:3">
      <c r="B304" t="s">
        <v>636</v>
      </c>
      <c r="C304" t="s">
        <v>637</v>
      </c>
    </row>
    <row r="305" spans="2:3">
      <c r="B305" t="s">
        <v>638</v>
      </c>
      <c r="C305" t="s">
        <v>639</v>
      </c>
    </row>
    <row r="306" spans="2:3">
      <c r="B306" t="s">
        <v>640</v>
      </c>
      <c r="C306" t="s">
        <v>641</v>
      </c>
    </row>
    <row r="307" spans="2:3">
      <c r="B307" t="s">
        <v>642</v>
      </c>
      <c r="C307" t="s">
        <v>643</v>
      </c>
    </row>
    <row r="308" spans="2:3">
      <c r="B308" t="s">
        <v>644</v>
      </c>
      <c r="C308" t="s">
        <v>645</v>
      </c>
    </row>
    <row r="309" spans="2:3">
      <c r="B309" t="s">
        <v>646</v>
      </c>
      <c r="C309" t="s">
        <v>647</v>
      </c>
    </row>
    <row r="310" spans="2:3">
      <c r="B310" t="s">
        <v>648</v>
      </c>
      <c r="C310" t="s">
        <v>649</v>
      </c>
    </row>
    <row r="311" spans="2:3">
      <c r="B311" t="s">
        <v>650</v>
      </c>
      <c r="C311" t="s">
        <v>651</v>
      </c>
    </row>
    <row r="312" spans="2:3">
      <c r="B312" t="s">
        <v>652</v>
      </c>
      <c r="C312" t="s">
        <v>653</v>
      </c>
    </row>
    <row r="313" spans="2:3">
      <c r="B313" t="s">
        <v>654</v>
      </c>
      <c r="C313" t="s">
        <v>655</v>
      </c>
    </row>
    <row r="314" spans="2:3">
      <c r="B314" t="s">
        <v>656</v>
      </c>
      <c r="C314" t="s">
        <v>657</v>
      </c>
    </row>
    <row r="315" spans="2:3">
      <c r="B315" t="s">
        <v>658</v>
      </c>
      <c r="C315" t="s">
        <v>659</v>
      </c>
    </row>
    <row r="316" spans="2:3">
      <c r="B316" t="s">
        <v>660</v>
      </c>
      <c r="C316" t="s">
        <v>661</v>
      </c>
    </row>
    <row r="317" spans="2:3">
      <c r="B317" t="s">
        <v>662</v>
      </c>
      <c r="C317" t="s">
        <v>663</v>
      </c>
    </row>
    <row r="318" spans="2:3">
      <c r="B318" t="s">
        <v>664</v>
      </c>
      <c r="C318" t="s">
        <v>665</v>
      </c>
    </row>
    <row r="319" spans="2:3">
      <c r="B319" s="19" t="s">
        <v>666</v>
      </c>
      <c r="C319" t="s">
        <v>667</v>
      </c>
    </row>
    <row r="320" spans="2:3">
      <c r="B320" t="s">
        <v>668</v>
      </c>
      <c r="C320" t="s">
        <v>669</v>
      </c>
    </row>
    <row r="321" spans="2:3">
      <c r="B321" t="s">
        <v>670</v>
      </c>
      <c r="C321" t="s">
        <v>671</v>
      </c>
    </row>
    <row r="322" spans="2:3">
      <c r="B322" t="s">
        <v>672</v>
      </c>
      <c r="C322" t="s">
        <v>673</v>
      </c>
    </row>
    <row r="323" spans="2:3">
      <c r="B323" t="s">
        <v>674</v>
      </c>
      <c r="C323" t="s">
        <v>675</v>
      </c>
    </row>
    <row r="324" spans="2:3">
      <c r="B324" t="s">
        <v>676</v>
      </c>
      <c r="C324" t="s">
        <v>677</v>
      </c>
    </row>
    <row r="325" spans="2:3">
      <c r="B325" t="s">
        <v>678</v>
      </c>
      <c r="C325" t="s">
        <v>679</v>
      </c>
    </row>
    <row r="326" spans="2:3">
      <c r="B326" t="s">
        <v>680</v>
      </c>
      <c r="C326" t="s">
        <v>681</v>
      </c>
    </row>
    <row r="327" spans="2:3">
      <c r="B327" t="s">
        <v>682</v>
      </c>
      <c r="C327" t="s">
        <v>683</v>
      </c>
    </row>
    <row r="328" spans="2:3">
      <c r="B328" t="s">
        <v>684</v>
      </c>
      <c r="C328" t="s">
        <v>685</v>
      </c>
    </row>
    <row r="329" spans="2:3">
      <c r="B329" t="s">
        <v>686</v>
      </c>
      <c r="C329" t="s">
        <v>687</v>
      </c>
    </row>
    <row r="330" spans="2:3">
      <c r="B330" t="s">
        <v>688</v>
      </c>
      <c r="C330" t="s">
        <v>689</v>
      </c>
    </row>
    <row r="331" spans="2:3">
      <c r="B331" t="s">
        <v>690</v>
      </c>
      <c r="C331" t="s">
        <v>691</v>
      </c>
    </row>
    <row r="332" spans="2:3">
      <c r="B332" t="s">
        <v>692</v>
      </c>
      <c r="C332" t="s">
        <v>693</v>
      </c>
    </row>
    <row r="333" spans="2:3">
      <c r="B333" t="s">
        <v>694</v>
      </c>
      <c r="C333" t="s">
        <v>695</v>
      </c>
    </row>
    <row r="334" spans="2:3">
      <c r="B334" t="s">
        <v>696</v>
      </c>
      <c r="C334" t="s">
        <v>697</v>
      </c>
    </row>
    <row r="335" spans="2:3">
      <c r="B335" t="s">
        <v>698</v>
      </c>
      <c r="C335" t="s">
        <v>699</v>
      </c>
    </row>
    <row r="336" spans="2:3">
      <c r="B336" t="s">
        <v>700</v>
      </c>
      <c r="C336" t="s">
        <v>701</v>
      </c>
    </row>
    <row r="337" spans="2:3">
      <c r="B337" t="s">
        <v>702</v>
      </c>
      <c r="C337" t="s">
        <v>703</v>
      </c>
    </row>
    <row r="338" spans="2:3">
      <c r="B338" t="s">
        <v>704</v>
      </c>
      <c r="C338" t="s">
        <v>705</v>
      </c>
    </row>
    <row r="339" spans="2:3">
      <c r="B339" t="s">
        <v>706</v>
      </c>
      <c r="C339" t="s">
        <v>707</v>
      </c>
    </row>
    <row r="340" spans="2:3">
      <c r="B340" t="s">
        <v>708</v>
      </c>
      <c r="C340" t="s">
        <v>709</v>
      </c>
    </row>
    <row r="341" spans="2:3">
      <c r="B341" t="s">
        <v>710</v>
      </c>
      <c r="C341" t="s">
        <v>711</v>
      </c>
    </row>
    <row r="342" spans="2:3">
      <c r="B342" t="s">
        <v>712</v>
      </c>
      <c r="C342" t="s">
        <v>713</v>
      </c>
    </row>
    <row r="343" spans="2:3">
      <c r="B343" t="s">
        <v>714</v>
      </c>
      <c r="C343" t="s">
        <v>715</v>
      </c>
    </row>
    <row r="344" spans="2:3">
      <c r="B344" t="s">
        <v>716</v>
      </c>
      <c r="C344" t="s">
        <v>717</v>
      </c>
    </row>
    <row r="345" spans="2:3">
      <c r="B345" t="s">
        <v>718</v>
      </c>
      <c r="C345" t="s">
        <v>719</v>
      </c>
    </row>
    <row r="346" spans="2:3">
      <c r="B346" t="s">
        <v>720</v>
      </c>
      <c r="C346" t="s">
        <v>721</v>
      </c>
    </row>
    <row r="347" spans="2:3">
      <c r="B347" t="s">
        <v>722</v>
      </c>
      <c r="C347" t="s">
        <v>723</v>
      </c>
    </row>
    <row r="348" spans="2:3">
      <c r="B348" t="s">
        <v>724</v>
      </c>
      <c r="C348" t="s">
        <v>725</v>
      </c>
    </row>
    <row r="349" spans="2:3">
      <c r="B349" t="s">
        <v>726</v>
      </c>
      <c r="C349" t="s">
        <v>727</v>
      </c>
    </row>
    <row r="350" spans="2:3">
      <c r="B350" t="s">
        <v>728</v>
      </c>
      <c r="C350" t="s">
        <v>729</v>
      </c>
    </row>
    <row r="351" spans="2:3">
      <c r="B351" t="s">
        <v>730</v>
      </c>
      <c r="C351" t="s">
        <v>731</v>
      </c>
    </row>
    <row r="352" spans="2:3">
      <c r="B352" t="s">
        <v>732</v>
      </c>
      <c r="C352" t="s">
        <v>733</v>
      </c>
    </row>
    <row r="353" spans="2:3">
      <c r="B353" t="s">
        <v>734</v>
      </c>
      <c r="C353" t="s">
        <v>735</v>
      </c>
    </row>
    <row r="354" spans="2:3">
      <c r="B354" t="s">
        <v>736</v>
      </c>
      <c r="C354" t="s">
        <v>737</v>
      </c>
    </row>
    <row r="355" spans="2:3">
      <c r="B355" t="s">
        <v>738</v>
      </c>
      <c r="C355" t="s">
        <v>739</v>
      </c>
    </row>
    <row r="356" spans="2:3">
      <c r="B356" t="s">
        <v>740</v>
      </c>
      <c r="C356" t="s">
        <v>741</v>
      </c>
    </row>
    <row r="357" spans="2:3">
      <c r="B357" t="s">
        <v>742</v>
      </c>
      <c r="C357" t="s">
        <v>743</v>
      </c>
    </row>
    <row r="358" spans="2:3">
      <c r="B358" t="s">
        <v>744</v>
      </c>
      <c r="C358" t="s">
        <v>745</v>
      </c>
    </row>
    <row r="359" spans="2:3">
      <c r="B359" t="s">
        <v>746</v>
      </c>
      <c r="C359" t="s">
        <v>747</v>
      </c>
    </row>
    <row r="360" spans="2:3">
      <c r="B360" t="s">
        <v>748</v>
      </c>
      <c r="C360" t="s">
        <v>749</v>
      </c>
    </row>
    <row r="361" spans="2:3">
      <c r="B361" t="s">
        <v>750</v>
      </c>
      <c r="C361" t="s">
        <v>751</v>
      </c>
    </row>
    <row r="362" spans="2:3">
      <c r="B362" t="s">
        <v>752</v>
      </c>
      <c r="C362" t="s">
        <v>753</v>
      </c>
    </row>
    <row r="363" spans="2:3">
      <c r="B363" t="s">
        <v>754</v>
      </c>
      <c r="C363" t="s">
        <v>755</v>
      </c>
    </row>
    <row r="364" spans="2:3">
      <c r="B364" t="s">
        <v>756</v>
      </c>
      <c r="C364" t="s">
        <v>757</v>
      </c>
    </row>
    <row r="365" spans="2:3">
      <c r="B365" t="s">
        <v>758</v>
      </c>
      <c r="C365" t="s">
        <v>759</v>
      </c>
    </row>
    <row r="366" spans="2:3">
      <c r="B366" t="s">
        <v>760</v>
      </c>
      <c r="C366" t="s">
        <v>761</v>
      </c>
    </row>
    <row r="367" spans="2:3">
      <c r="B367" t="s">
        <v>762</v>
      </c>
      <c r="C367" t="s">
        <v>763</v>
      </c>
    </row>
    <row r="368" spans="2:3">
      <c r="B368" t="s">
        <v>764</v>
      </c>
      <c r="C368" t="s">
        <v>765</v>
      </c>
    </row>
    <row r="369" spans="2:3">
      <c r="B369" t="s">
        <v>766</v>
      </c>
      <c r="C369" t="s">
        <v>767</v>
      </c>
    </row>
    <row r="370" spans="2:3">
      <c r="B370" t="s">
        <v>768</v>
      </c>
      <c r="C370" t="s">
        <v>769</v>
      </c>
    </row>
    <row r="371" spans="2:3">
      <c r="B371" t="s">
        <v>770</v>
      </c>
      <c r="C371" t="s">
        <v>771</v>
      </c>
    </row>
    <row r="372" spans="2:3">
      <c r="B372" t="s">
        <v>772</v>
      </c>
      <c r="C372" t="s">
        <v>773</v>
      </c>
    </row>
    <row r="373" spans="2:3">
      <c r="B373" t="s">
        <v>774</v>
      </c>
      <c r="C373" t="s">
        <v>775</v>
      </c>
    </row>
    <row r="374" spans="2:3">
      <c r="B374" t="s">
        <v>776</v>
      </c>
      <c r="C374" t="s">
        <v>777</v>
      </c>
    </row>
    <row r="375" spans="2:3">
      <c r="B375" t="s">
        <v>778</v>
      </c>
      <c r="C375" t="s">
        <v>779</v>
      </c>
    </row>
    <row r="376" spans="2:3">
      <c r="B376" t="s">
        <v>780</v>
      </c>
      <c r="C376" t="s">
        <v>781</v>
      </c>
    </row>
    <row r="377" spans="2:3">
      <c r="B377" t="s">
        <v>782</v>
      </c>
      <c r="C377" t="s">
        <v>783</v>
      </c>
    </row>
    <row r="378" spans="2:3">
      <c r="B378" t="s">
        <v>784</v>
      </c>
      <c r="C378" t="s">
        <v>785</v>
      </c>
    </row>
    <row r="379" spans="2:3">
      <c r="B379" t="s">
        <v>786</v>
      </c>
      <c r="C379" t="s">
        <v>787</v>
      </c>
    </row>
    <row r="380" spans="2:3">
      <c r="B380" t="s">
        <v>788</v>
      </c>
      <c r="C380" t="s">
        <v>789</v>
      </c>
    </row>
    <row r="381" spans="2:3">
      <c r="B381" t="s">
        <v>790</v>
      </c>
      <c r="C381" t="s">
        <v>791</v>
      </c>
    </row>
    <row r="382" spans="2:3">
      <c r="B382" t="s">
        <v>792</v>
      </c>
      <c r="C382" t="s">
        <v>793</v>
      </c>
    </row>
    <row r="383" spans="2:3">
      <c r="B383" t="s">
        <v>794</v>
      </c>
      <c r="C383" t="s">
        <v>795</v>
      </c>
    </row>
    <row r="384" spans="2:3">
      <c r="B384" t="s">
        <v>796</v>
      </c>
      <c r="C384" t="s">
        <v>797</v>
      </c>
    </row>
    <row r="385" spans="2:3">
      <c r="B385" t="s">
        <v>798</v>
      </c>
      <c r="C385" t="s">
        <v>799</v>
      </c>
    </row>
    <row r="386" spans="2:3">
      <c r="B386" t="s">
        <v>800</v>
      </c>
      <c r="C386" t="s">
        <v>801</v>
      </c>
    </row>
    <row r="387" spans="2:3">
      <c r="B387" t="s">
        <v>802</v>
      </c>
      <c r="C387" t="s">
        <v>803</v>
      </c>
    </row>
    <row r="388" spans="2:3">
      <c r="B388" t="s">
        <v>804</v>
      </c>
      <c r="C388" t="s">
        <v>805</v>
      </c>
    </row>
    <row r="389" spans="2:3">
      <c r="B389" t="s">
        <v>806</v>
      </c>
      <c r="C389" t="s">
        <v>807</v>
      </c>
    </row>
    <row r="390" spans="2:3">
      <c r="B390" t="s">
        <v>808</v>
      </c>
      <c r="C390" t="s">
        <v>809</v>
      </c>
    </row>
    <row r="391" spans="2:3">
      <c r="B391" t="s">
        <v>810</v>
      </c>
      <c r="C391" t="s">
        <v>811</v>
      </c>
    </row>
    <row r="392" spans="2:3">
      <c r="B392" t="s">
        <v>812</v>
      </c>
      <c r="C392" t="s">
        <v>813</v>
      </c>
    </row>
    <row r="393" spans="2:3">
      <c r="B393" t="s">
        <v>814</v>
      </c>
      <c r="C393" t="s">
        <v>815</v>
      </c>
    </row>
    <row r="394" spans="2:3">
      <c r="B394" t="s">
        <v>816</v>
      </c>
      <c r="C394" t="s">
        <v>817</v>
      </c>
    </row>
    <row r="395" spans="2:3">
      <c r="B395" t="s">
        <v>818</v>
      </c>
      <c r="C395" t="s">
        <v>819</v>
      </c>
    </row>
    <row r="396" spans="2:3">
      <c r="B396" t="s">
        <v>820</v>
      </c>
      <c r="C396" t="s">
        <v>821</v>
      </c>
    </row>
    <row r="397" spans="2:3">
      <c r="B397" t="s">
        <v>822</v>
      </c>
      <c r="C397" t="s">
        <v>823</v>
      </c>
    </row>
    <row r="398" spans="2:3">
      <c r="B398" t="s">
        <v>824</v>
      </c>
      <c r="C398" t="s">
        <v>825</v>
      </c>
    </row>
    <row r="399" spans="2:3">
      <c r="B399" t="s">
        <v>826</v>
      </c>
      <c r="C399" t="s">
        <v>827</v>
      </c>
    </row>
    <row r="400" spans="2:3">
      <c r="B400" t="s">
        <v>828</v>
      </c>
      <c r="C400" t="s">
        <v>829</v>
      </c>
    </row>
    <row r="401" spans="2:3">
      <c r="B401" t="s">
        <v>830</v>
      </c>
      <c r="C401" t="s">
        <v>831</v>
      </c>
    </row>
    <row r="402" spans="2:3">
      <c r="B402" t="s">
        <v>832</v>
      </c>
      <c r="C402" t="s">
        <v>833</v>
      </c>
    </row>
    <row r="403" spans="2:3">
      <c r="B403" t="s">
        <v>834</v>
      </c>
      <c r="C403" t="s">
        <v>835</v>
      </c>
    </row>
    <row r="404" spans="2:3">
      <c r="B404" t="s">
        <v>836</v>
      </c>
      <c r="C404" t="s">
        <v>837</v>
      </c>
    </row>
    <row r="405" spans="2:3">
      <c r="B405" t="s">
        <v>838</v>
      </c>
      <c r="C405" t="s">
        <v>839</v>
      </c>
    </row>
    <row r="406" spans="2:3">
      <c r="B406" t="s">
        <v>840</v>
      </c>
      <c r="C406" t="s">
        <v>841</v>
      </c>
    </row>
    <row r="407" spans="2:3">
      <c r="B407" t="s">
        <v>842</v>
      </c>
      <c r="C407" t="s">
        <v>843</v>
      </c>
    </row>
    <row r="408" spans="2:3">
      <c r="B408" t="s">
        <v>844</v>
      </c>
      <c r="C408" t="s">
        <v>845</v>
      </c>
    </row>
    <row r="409" spans="2:3">
      <c r="B409" t="s">
        <v>846</v>
      </c>
      <c r="C409" t="s">
        <v>847</v>
      </c>
    </row>
    <row r="410" spans="2:3">
      <c r="B410" t="s">
        <v>848</v>
      </c>
      <c r="C410" t="s">
        <v>849</v>
      </c>
    </row>
    <row r="411" spans="2:3">
      <c r="B411" t="s">
        <v>850</v>
      </c>
      <c r="C411" t="s">
        <v>851</v>
      </c>
    </row>
    <row r="412" spans="2:3">
      <c r="B412" t="s">
        <v>852</v>
      </c>
      <c r="C412" t="s">
        <v>853</v>
      </c>
    </row>
    <row r="413" spans="2:3">
      <c r="B413" t="s">
        <v>854</v>
      </c>
      <c r="C413" t="s">
        <v>855</v>
      </c>
    </row>
    <row r="414" spans="2:3">
      <c r="B414" t="s">
        <v>856</v>
      </c>
      <c r="C414" t="s">
        <v>857</v>
      </c>
    </row>
    <row r="415" spans="2:3">
      <c r="B415" t="s">
        <v>858</v>
      </c>
      <c r="C415" t="s">
        <v>859</v>
      </c>
    </row>
    <row r="416" spans="2:3">
      <c r="B416" t="s">
        <v>860</v>
      </c>
      <c r="C416" t="s">
        <v>861</v>
      </c>
    </row>
    <row r="417" spans="2:3">
      <c r="B417" t="s">
        <v>862</v>
      </c>
      <c r="C417" t="s">
        <v>863</v>
      </c>
    </row>
    <row r="418" spans="2:3">
      <c r="B418" t="s">
        <v>864</v>
      </c>
      <c r="C418" t="s">
        <v>865</v>
      </c>
    </row>
    <row r="419" spans="2:3">
      <c r="B419" t="s">
        <v>866</v>
      </c>
      <c r="C419" t="s">
        <v>867</v>
      </c>
    </row>
    <row r="420" spans="2:3">
      <c r="B420" t="s">
        <v>868</v>
      </c>
      <c r="C420" t="s">
        <v>869</v>
      </c>
    </row>
    <row r="421" spans="2:3">
      <c r="B421" t="s">
        <v>870</v>
      </c>
      <c r="C421" t="s">
        <v>871</v>
      </c>
    </row>
    <row r="422" spans="2:3">
      <c r="B422" t="s">
        <v>872</v>
      </c>
      <c r="C422" t="s">
        <v>873</v>
      </c>
    </row>
    <row r="423" spans="2:3">
      <c r="B423" t="s">
        <v>874</v>
      </c>
      <c r="C423" t="s">
        <v>875</v>
      </c>
    </row>
    <row r="424" spans="2:3">
      <c r="B424" t="s">
        <v>876</v>
      </c>
      <c r="C424" t="s">
        <v>877</v>
      </c>
    </row>
    <row r="425" spans="2:3">
      <c r="B425" t="s">
        <v>878</v>
      </c>
      <c r="C425" t="s">
        <v>879</v>
      </c>
    </row>
    <row r="426" spans="2:3">
      <c r="B426" t="s">
        <v>880</v>
      </c>
      <c r="C426" t="s">
        <v>881</v>
      </c>
    </row>
    <row r="427" spans="2:3">
      <c r="B427" t="s">
        <v>882</v>
      </c>
      <c r="C427" t="s">
        <v>883</v>
      </c>
    </row>
    <row r="428" spans="2:3">
      <c r="B428" t="s">
        <v>884</v>
      </c>
      <c r="C428" t="s">
        <v>885</v>
      </c>
    </row>
    <row r="429" spans="2:3">
      <c r="B429" t="s">
        <v>886</v>
      </c>
      <c r="C429" t="s">
        <v>887</v>
      </c>
    </row>
    <row r="430" spans="2:3">
      <c r="B430" t="s">
        <v>888</v>
      </c>
      <c r="C430" t="s">
        <v>769</v>
      </c>
    </row>
    <row r="431" spans="2:3">
      <c r="B431" t="s">
        <v>889</v>
      </c>
      <c r="C431" t="s">
        <v>890</v>
      </c>
    </row>
    <row r="432" spans="2:3">
      <c r="B432" t="s">
        <v>891</v>
      </c>
      <c r="C432" t="s">
        <v>892</v>
      </c>
    </row>
    <row r="433" spans="2:3">
      <c r="B433" t="s">
        <v>893</v>
      </c>
      <c r="C433" t="s">
        <v>894</v>
      </c>
    </row>
    <row r="434" spans="2:3">
      <c r="B434" t="s">
        <v>895</v>
      </c>
      <c r="C434" t="s">
        <v>896</v>
      </c>
    </row>
    <row r="435" spans="2:3">
      <c r="B435" t="s">
        <v>897</v>
      </c>
      <c r="C435" t="s">
        <v>898</v>
      </c>
    </row>
    <row r="436" spans="2:3">
      <c r="B436" t="s">
        <v>899</v>
      </c>
      <c r="C436" t="s">
        <v>900</v>
      </c>
    </row>
    <row r="437" spans="2:3">
      <c r="B437" t="s">
        <v>901</v>
      </c>
      <c r="C437" t="s">
        <v>902</v>
      </c>
    </row>
    <row r="438" spans="2:3">
      <c r="B438" t="s">
        <v>903</v>
      </c>
      <c r="C438" t="s">
        <v>904</v>
      </c>
    </row>
    <row r="439" spans="2:3">
      <c r="B439" t="s">
        <v>905</v>
      </c>
      <c r="C439" t="s">
        <v>906</v>
      </c>
    </row>
    <row r="440" spans="2:3">
      <c r="B440" t="s">
        <v>907</v>
      </c>
      <c r="C440" t="s">
        <v>908</v>
      </c>
    </row>
    <row r="441" spans="2:3">
      <c r="B441" t="s">
        <v>909</v>
      </c>
      <c r="C441" t="s">
        <v>910</v>
      </c>
    </row>
    <row r="442" spans="2:3">
      <c r="B442" t="s">
        <v>911</v>
      </c>
      <c r="C442" t="s">
        <v>912</v>
      </c>
    </row>
    <row r="443" spans="2:3">
      <c r="B443" t="s">
        <v>913</v>
      </c>
      <c r="C443" t="s">
        <v>914</v>
      </c>
    </row>
    <row r="444" spans="2:3">
      <c r="B444" t="s">
        <v>915</v>
      </c>
      <c r="C444" t="s">
        <v>916</v>
      </c>
    </row>
    <row r="445" spans="2:3">
      <c r="B445" t="s">
        <v>917</v>
      </c>
      <c r="C445" t="s">
        <v>918</v>
      </c>
    </row>
    <row r="446" spans="2:3">
      <c r="B446" t="s">
        <v>919</v>
      </c>
      <c r="C446" t="s">
        <v>920</v>
      </c>
    </row>
    <row r="447" spans="2:3">
      <c r="B447" t="s">
        <v>921</v>
      </c>
      <c r="C447" t="s">
        <v>922</v>
      </c>
    </row>
    <row r="448" spans="2:3">
      <c r="B448" t="s">
        <v>923</v>
      </c>
      <c r="C448" t="s">
        <v>924</v>
      </c>
    </row>
    <row r="449" spans="2:3">
      <c r="B449" t="s">
        <v>925</v>
      </c>
      <c r="C449" t="s">
        <v>926</v>
      </c>
    </row>
    <row r="450" spans="2:3">
      <c r="B450" t="s">
        <v>927</v>
      </c>
      <c r="C450" t="s">
        <v>928</v>
      </c>
    </row>
    <row r="451" spans="2:3">
      <c r="B451" t="s">
        <v>929</v>
      </c>
      <c r="C451" t="s">
        <v>930</v>
      </c>
    </row>
    <row r="452" spans="2:3">
      <c r="B452" t="s">
        <v>931</v>
      </c>
      <c r="C452" t="s">
        <v>932</v>
      </c>
    </row>
    <row r="453" spans="2:3">
      <c r="B453" t="s">
        <v>933</v>
      </c>
      <c r="C453" t="s">
        <v>934</v>
      </c>
    </row>
    <row r="454" spans="2:3">
      <c r="B454" t="s">
        <v>935</v>
      </c>
      <c r="C454" t="s">
        <v>936</v>
      </c>
    </row>
    <row r="455" spans="2:3">
      <c r="B455" t="s">
        <v>937</v>
      </c>
      <c r="C455" t="s">
        <v>938</v>
      </c>
    </row>
    <row r="456" spans="2:3">
      <c r="B456" t="s">
        <v>939</v>
      </c>
      <c r="C456" t="s">
        <v>940</v>
      </c>
    </row>
    <row r="457" spans="2:3">
      <c r="B457" t="s">
        <v>941</v>
      </c>
      <c r="C457" t="s">
        <v>942</v>
      </c>
    </row>
    <row r="458" spans="2:3">
      <c r="B458" t="s">
        <v>943</v>
      </c>
      <c r="C458" t="s">
        <v>944</v>
      </c>
    </row>
    <row r="459" spans="2:3">
      <c r="B459" t="s">
        <v>945</v>
      </c>
      <c r="C459" t="s">
        <v>946</v>
      </c>
    </row>
    <row r="460" spans="2:3">
      <c r="B460" t="s">
        <v>947</v>
      </c>
      <c r="C460" t="s">
        <v>948</v>
      </c>
    </row>
    <row r="461" spans="2:3">
      <c r="B461" t="s">
        <v>949</v>
      </c>
      <c r="C461" t="s">
        <v>950</v>
      </c>
    </row>
    <row r="462" spans="2:3">
      <c r="B462" t="s">
        <v>951</v>
      </c>
      <c r="C462" t="s">
        <v>952</v>
      </c>
    </row>
    <row r="463" spans="2:3">
      <c r="B463" t="s">
        <v>953</v>
      </c>
      <c r="C463" t="s">
        <v>954</v>
      </c>
    </row>
    <row r="464" spans="2:3">
      <c r="B464" t="s">
        <v>955</v>
      </c>
      <c r="C464" t="s">
        <v>956</v>
      </c>
    </row>
    <row r="465" spans="2:3">
      <c r="B465" t="s">
        <v>957</v>
      </c>
      <c r="C465" t="s">
        <v>958</v>
      </c>
    </row>
    <row r="466" spans="2:3">
      <c r="B466" t="s">
        <v>959</v>
      </c>
      <c r="C466" t="s">
        <v>960</v>
      </c>
    </row>
    <row r="467" spans="2:3">
      <c r="B467" t="s">
        <v>961</v>
      </c>
      <c r="C467" t="s">
        <v>962</v>
      </c>
    </row>
    <row r="468" spans="2:3">
      <c r="B468" t="s">
        <v>963</v>
      </c>
      <c r="C468" t="s">
        <v>964</v>
      </c>
    </row>
    <row r="469" spans="2:3">
      <c r="B469" t="s">
        <v>965</v>
      </c>
      <c r="C469" t="s">
        <v>966</v>
      </c>
    </row>
    <row r="470" spans="2:3">
      <c r="B470" t="s">
        <v>967</v>
      </c>
      <c r="C470" t="s">
        <v>968</v>
      </c>
    </row>
    <row r="471" spans="2:3">
      <c r="B471" t="s">
        <v>969</v>
      </c>
      <c r="C471" t="s">
        <v>970</v>
      </c>
    </row>
    <row r="472" spans="2:3">
      <c r="B472" t="s">
        <v>971</v>
      </c>
      <c r="C472" t="s">
        <v>972</v>
      </c>
    </row>
    <row r="473" spans="2:3">
      <c r="B473" t="s">
        <v>973</v>
      </c>
      <c r="C473" t="s">
        <v>974</v>
      </c>
    </row>
    <row r="474" spans="2:3">
      <c r="B474" t="s">
        <v>975</v>
      </c>
      <c r="C474" t="s">
        <v>976</v>
      </c>
    </row>
    <row r="475" spans="2:3">
      <c r="B475" t="s">
        <v>977</v>
      </c>
      <c r="C475" t="s">
        <v>978</v>
      </c>
    </row>
    <row r="476" spans="2:3">
      <c r="B476" t="s">
        <v>979</v>
      </c>
      <c r="C476" t="s">
        <v>980</v>
      </c>
    </row>
  </sheetData>
  <sheetProtection selectLockedCells="1"/>
  <pageMargins left="0.7" right="0.7" top="0.75" bottom="0.75" header="0.511811023622047" footer="0.511811023622047"/>
  <pageSetup paperSize="9" orientation="portrait" horizontalDpi="300" verticalDpi="300" r:id="rId1"/>
  <ignoredErrors>
    <ignoredError sqref="F1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4ABEB-FF4A-4124-8B28-B835CD2DDBB5}">
  <sheetPr codeName="Sheet3"/>
  <dimension ref="A1"/>
  <sheetViews>
    <sheetView showGridLines="0" showRowColHeaders="0" workbookViewId="0">
      <selection activeCell="J35" sqref="J35"/>
    </sheetView>
  </sheetViews>
  <sheetFormatPr defaultRowHeight="14.5"/>
  <sheetData/>
  <sheetProtection algorithmName="SHA-512" hashValue="pmMcOyKpPxmIuSLbANw6YN5kkFeR00VN9UPhRYevmfedGeWUP4ls4+iUtjpvax+be3sdVGCgy8jOEPKhrPhNHg==" saltValue="UHJXQhlIt2iP4OLuK0bRvg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I467"/>
  <sheetViews>
    <sheetView zoomScale="71" zoomScaleNormal="71" workbookViewId="0">
      <pane xSplit="2" ySplit="1" topLeftCell="C442" activePane="bottomRight" state="frozen"/>
      <selection pane="topRight" activeCell="C1" sqref="C1"/>
      <selection pane="bottomLeft" activeCell="A10" sqref="A10"/>
      <selection pane="bottomRight" activeCell="D15" sqref="D15:D467"/>
    </sheetView>
  </sheetViews>
  <sheetFormatPr defaultColWidth="31.453125" defaultRowHeight="18.5"/>
  <cols>
    <col min="1" max="1" width="26.54296875" customWidth="1"/>
    <col min="2" max="2" width="36.81640625" customWidth="1"/>
    <col min="3" max="3" width="7.453125" style="52" customWidth="1"/>
    <col min="4" max="4" width="38.81640625" customWidth="1"/>
    <col min="23" max="23" width="42.453125" customWidth="1"/>
    <col min="35" max="35" width="43.26953125" customWidth="1"/>
    <col min="36" max="36" width="40.54296875" customWidth="1"/>
    <col min="46" max="46" width="42.1796875" customWidth="1"/>
    <col min="47" max="47" width="40.7265625" customWidth="1"/>
    <col min="49" max="49" width="33.26953125" customWidth="1"/>
    <col min="50" max="50" width="34.54296875" customWidth="1"/>
    <col min="102" max="102" width="46.453125" customWidth="1"/>
    <col min="105" max="105" width="43.26953125" customWidth="1"/>
  </cols>
  <sheetData>
    <row r="1" spans="1:113" ht="26.15" customHeight="1">
      <c r="A1" s="22" t="s">
        <v>1062</v>
      </c>
      <c r="B1" s="23" t="s">
        <v>1063</v>
      </c>
      <c r="C1" s="65" t="s">
        <v>1244</v>
      </c>
      <c r="D1" s="38" t="s">
        <v>985</v>
      </c>
      <c r="E1" s="38" t="s">
        <v>986</v>
      </c>
      <c r="F1" s="38" t="s">
        <v>987</v>
      </c>
      <c r="G1" s="38" t="s">
        <v>988</v>
      </c>
      <c r="H1" s="38" t="s">
        <v>989</v>
      </c>
      <c r="I1" s="38" t="s">
        <v>990</v>
      </c>
      <c r="J1" s="38" t="s">
        <v>1259</v>
      </c>
      <c r="K1" s="38" t="s">
        <v>991</v>
      </c>
      <c r="L1" s="38" t="s">
        <v>992</v>
      </c>
      <c r="M1" s="38" t="s">
        <v>1258</v>
      </c>
      <c r="N1" s="38" t="s">
        <v>993</v>
      </c>
      <c r="O1" s="38" t="s">
        <v>994</v>
      </c>
      <c r="P1" s="38" t="s">
        <v>995</v>
      </c>
      <c r="Q1" s="38" t="s">
        <v>996</v>
      </c>
      <c r="R1" s="38" t="s">
        <v>997</v>
      </c>
      <c r="S1" s="38" t="s">
        <v>998</v>
      </c>
      <c r="T1" s="38" t="s">
        <v>999</v>
      </c>
      <c r="U1" s="38" t="s">
        <v>1000</v>
      </c>
      <c r="V1" s="38" t="s">
        <v>1213</v>
      </c>
      <c r="W1" s="38" t="s">
        <v>1001</v>
      </c>
      <c r="X1" s="38" t="s">
        <v>319</v>
      </c>
      <c r="Y1" s="38" t="s">
        <v>1002</v>
      </c>
      <c r="Z1" s="38" t="s">
        <v>1003</v>
      </c>
      <c r="AA1" s="38" t="s">
        <v>1004</v>
      </c>
      <c r="AB1" s="38" t="s">
        <v>1005</v>
      </c>
      <c r="AC1" s="38" t="s">
        <v>1006</v>
      </c>
      <c r="AD1" s="38" t="s">
        <v>981</v>
      </c>
      <c r="AE1" s="38" t="s">
        <v>1007</v>
      </c>
      <c r="AF1" s="38" t="s">
        <v>1008</v>
      </c>
      <c r="AG1" s="38" t="s">
        <v>1009</v>
      </c>
      <c r="AH1" s="38" t="s">
        <v>666</v>
      </c>
      <c r="AI1" s="38" t="s">
        <v>668</v>
      </c>
      <c r="AJ1" s="38" t="s">
        <v>1010</v>
      </c>
      <c r="AK1" s="38" t="s">
        <v>1011</v>
      </c>
      <c r="AL1" s="38" t="s">
        <v>1012</v>
      </c>
      <c r="AM1" s="38" t="s">
        <v>632</v>
      </c>
      <c r="AN1" s="38" t="s">
        <v>810</v>
      </c>
      <c r="AO1" s="39" t="s">
        <v>1013</v>
      </c>
      <c r="AP1" s="39" t="s">
        <v>1014</v>
      </c>
      <c r="AQ1" s="39" t="s">
        <v>1015</v>
      </c>
      <c r="AR1" s="39" t="s">
        <v>1016</v>
      </c>
      <c r="AS1" s="39" t="s">
        <v>401</v>
      </c>
      <c r="AT1" s="39" t="s">
        <v>1214</v>
      </c>
      <c r="AU1" s="40"/>
      <c r="AV1" s="39" t="s">
        <v>1018</v>
      </c>
      <c r="AW1" s="39" t="s">
        <v>213</v>
      </c>
      <c r="AX1" s="39" t="s">
        <v>1019</v>
      </c>
      <c r="AY1" s="39" t="s">
        <v>1020</v>
      </c>
      <c r="AZ1" s="39" t="s">
        <v>492</v>
      </c>
      <c r="BA1" s="39" t="s">
        <v>1021</v>
      </c>
      <c r="BB1" s="39" t="s">
        <v>1261</v>
      </c>
      <c r="BC1" s="39" t="s">
        <v>1022</v>
      </c>
      <c r="BD1" s="39" t="s">
        <v>1023</v>
      </c>
      <c r="BE1" s="39" t="s">
        <v>1024</v>
      </c>
      <c r="BF1" s="39" t="s">
        <v>1025</v>
      </c>
      <c r="BG1" s="39" t="s">
        <v>343</v>
      </c>
      <c r="BH1" s="39" t="s">
        <v>1026</v>
      </c>
      <c r="BI1" s="39" t="s">
        <v>1264</v>
      </c>
      <c r="BJ1" s="39" t="s">
        <v>982</v>
      </c>
      <c r="BK1" s="39" t="s">
        <v>1027</v>
      </c>
      <c r="BL1" s="39" t="s">
        <v>1028</v>
      </c>
      <c r="BM1" s="39" t="s">
        <v>1029</v>
      </c>
      <c r="BN1" s="39" t="s">
        <v>1030</v>
      </c>
      <c r="BO1" s="39" t="s">
        <v>1031</v>
      </c>
      <c r="BP1" s="39" t="s">
        <v>1032</v>
      </c>
      <c r="BQ1" s="39" t="s">
        <v>516</v>
      </c>
      <c r="BR1" s="39" t="s">
        <v>1033</v>
      </c>
      <c r="BS1" s="39" t="s">
        <v>1034</v>
      </c>
      <c r="BT1" s="39" t="s">
        <v>526</v>
      </c>
      <c r="BU1" s="46" t="s">
        <v>1225</v>
      </c>
      <c r="BV1" s="39" t="s">
        <v>534</v>
      </c>
      <c r="BW1" s="39" t="s">
        <v>1035</v>
      </c>
      <c r="BX1" s="39" t="s">
        <v>1036</v>
      </c>
      <c r="BY1" s="39" t="s">
        <v>1037</v>
      </c>
      <c r="BZ1" s="39" t="s">
        <v>975</v>
      </c>
      <c r="CA1" s="39" t="s">
        <v>542</v>
      </c>
      <c r="CB1" s="39" t="s">
        <v>740</v>
      </c>
      <c r="CC1" s="39" t="s">
        <v>1038</v>
      </c>
      <c r="CD1" s="39" t="s">
        <v>1039</v>
      </c>
      <c r="CE1" s="39" t="s">
        <v>1040</v>
      </c>
      <c r="CF1" s="35" t="s">
        <v>1041</v>
      </c>
      <c r="CG1" s="35" t="s">
        <v>1042</v>
      </c>
      <c r="CH1" s="35" t="s">
        <v>1043</v>
      </c>
      <c r="CI1" s="35" t="s">
        <v>1044</v>
      </c>
      <c r="CJ1" s="35" t="s">
        <v>1045</v>
      </c>
      <c r="CK1" s="35" t="s">
        <v>1046</v>
      </c>
      <c r="CL1" s="35" t="s">
        <v>1047</v>
      </c>
      <c r="CM1" s="35" t="s">
        <v>1222</v>
      </c>
      <c r="CN1" s="35" t="s">
        <v>1263</v>
      </c>
      <c r="CO1" s="35" t="s">
        <v>1265</v>
      </c>
      <c r="CP1" s="35" t="s">
        <v>1267</v>
      </c>
      <c r="CQ1" s="35" t="s">
        <v>1048</v>
      </c>
      <c r="CR1" s="35" t="s">
        <v>1049</v>
      </c>
      <c r="CS1" s="35" t="s">
        <v>586</v>
      </c>
      <c r="CT1" s="35" t="s">
        <v>1050</v>
      </c>
      <c r="CU1" s="35" t="s">
        <v>1268</v>
      </c>
      <c r="CV1" s="35" t="s">
        <v>1051</v>
      </c>
      <c r="CW1" s="35" t="s">
        <v>201</v>
      </c>
      <c r="CX1" s="36"/>
      <c r="CY1" s="35" t="s">
        <v>1052</v>
      </c>
      <c r="CZ1" s="35" t="s">
        <v>1053</v>
      </c>
      <c r="DA1" s="35" t="s">
        <v>1054</v>
      </c>
      <c r="DB1" s="35" t="s">
        <v>1055</v>
      </c>
      <c r="DC1" s="35" t="s">
        <v>1056</v>
      </c>
      <c r="DD1" s="39" t="s">
        <v>977</v>
      </c>
      <c r="DE1" s="35" t="s">
        <v>1057</v>
      </c>
      <c r="DF1" s="35" t="s">
        <v>1058</v>
      </c>
      <c r="DG1" s="35" t="s">
        <v>1059</v>
      </c>
      <c r="DH1" s="35" t="s">
        <v>1060</v>
      </c>
      <c r="DI1" s="35" t="s">
        <v>1061</v>
      </c>
    </row>
    <row r="2" spans="1:113">
      <c r="A2" s="24" t="s">
        <v>1048</v>
      </c>
      <c r="B2" s="25" t="s">
        <v>1072</v>
      </c>
      <c r="D2" s="26" t="s">
        <v>131</v>
      </c>
      <c r="E2" s="26" t="s">
        <v>247</v>
      </c>
      <c r="F2" s="26" t="s">
        <v>253</v>
      </c>
      <c r="G2" s="26" t="s">
        <v>660</v>
      </c>
      <c r="H2" s="26" t="s">
        <v>111</v>
      </c>
      <c r="I2" s="26" t="s">
        <v>441</v>
      </c>
      <c r="J2" s="26" t="s">
        <v>113</v>
      </c>
      <c r="K2" s="26" t="s">
        <v>267</v>
      </c>
      <c r="L2" s="26" t="s">
        <v>233</v>
      </c>
      <c r="M2" s="26" t="s">
        <v>229</v>
      </c>
      <c r="N2" s="26" t="s">
        <v>149</v>
      </c>
      <c r="O2" s="26" t="s">
        <v>89</v>
      </c>
      <c r="P2" s="26" t="s">
        <v>425</v>
      </c>
      <c r="Q2" s="26" t="s">
        <v>464</v>
      </c>
      <c r="R2" s="26" t="s">
        <v>584</v>
      </c>
      <c r="S2" s="26" t="s">
        <v>107</v>
      </c>
      <c r="T2" s="26" t="s">
        <v>109</v>
      </c>
      <c r="U2" s="26" t="s">
        <v>389</v>
      </c>
      <c r="V2" s="26" t="s">
        <v>119</v>
      </c>
      <c r="W2" s="26" t="s">
        <v>165</v>
      </c>
      <c r="X2" s="26" t="s">
        <v>319</v>
      </c>
      <c r="Y2" s="26" t="s">
        <v>576</v>
      </c>
      <c r="Z2" s="26" t="s">
        <v>183</v>
      </c>
      <c r="AA2" s="26" t="s">
        <v>185</v>
      </c>
      <c r="AB2" s="26" t="s">
        <v>1064</v>
      </c>
      <c r="AC2" s="26" t="s">
        <v>301</v>
      </c>
      <c r="AD2" s="26" t="s">
        <v>1065</v>
      </c>
      <c r="AE2" s="26" t="s">
        <v>321</v>
      </c>
      <c r="AF2" s="26" t="s">
        <v>1066</v>
      </c>
      <c r="AG2" s="26" t="s">
        <v>125</v>
      </c>
      <c r="AH2" s="26" t="s">
        <v>666</v>
      </c>
      <c r="AI2" s="26" t="s">
        <v>668</v>
      </c>
      <c r="AJ2" s="26" t="s">
        <v>103</v>
      </c>
      <c r="AK2" s="26" t="s">
        <v>255</v>
      </c>
      <c r="AL2" s="26" t="s">
        <v>439</v>
      </c>
      <c r="AM2" s="26" t="s">
        <v>632</v>
      </c>
      <c r="AN2" s="26" t="s">
        <v>810</v>
      </c>
      <c r="AO2" s="27" t="s">
        <v>83</v>
      </c>
      <c r="AP2" s="27" t="s">
        <v>159</v>
      </c>
      <c r="AQ2" s="27" t="s">
        <v>99</v>
      </c>
      <c r="AR2" s="27" t="s">
        <v>385</v>
      </c>
      <c r="AS2" s="27" t="s">
        <v>401</v>
      </c>
      <c r="AT2" s="27" t="s">
        <v>826</v>
      </c>
      <c r="AU2" s="41"/>
      <c r="AV2" s="27" t="s">
        <v>91</v>
      </c>
      <c r="AW2" s="51" t="s">
        <v>213</v>
      </c>
      <c r="AX2" s="27" t="s">
        <v>219</v>
      </c>
      <c r="AY2" s="27" t="s">
        <v>391</v>
      </c>
      <c r="AZ2" s="27" t="s">
        <v>189</v>
      </c>
      <c r="BA2" s="27" t="s">
        <v>121</v>
      </c>
      <c r="BB2" s="27" t="s">
        <v>211</v>
      </c>
      <c r="BC2" s="27" t="s">
        <v>345</v>
      </c>
      <c r="BD2" s="27" t="s">
        <v>347</v>
      </c>
      <c r="BE2" s="27" t="s">
        <v>560</v>
      </c>
      <c r="BF2" s="27" t="s">
        <v>187</v>
      </c>
      <c r="BG2" s="27" t="s">
        <v>343</v>
      </c>
      <c r="BH2" s="27" t="s">
        <v>864</v>
      </c>
      <c r="BI2" s="27" t="s">
        <v>199</v>
      </c>
      <c r="BJ2" s="27" t="s">
        <v>139</v>
      </c>
      <c r="BK2" s="27" t="s">
        <v>191</v>
      </c>
      <c r="BL2" s="27" t="s">
        <v>1068</v>
      </c>
      <c r="BM2" s="27" t="s">
        <v>383</v>
      </c>
      <c r="BN2" s="27" t="s">
        <v>101</v>
      </c>
      <c r="BO2" s="27" t="s">
        <v>137</v>
      </c>
      <c r="BP2" s="27" t="s">
        <v>369</v>
      </c>
      <c r="BQ2" s="27" t="s">
        <v>516</v>
      </c>
      <c r="BR2" t="s">
        <v>1230</v>
      </c>
      <c r="BS2" s="27" t="s">
        <v>1034</v>
      </c>
      <c r="BT2" s="27" t="s">
        <v>526</v>
      </c>
      <c r="BU2" s="47" t="s">
        <v>520</v>
      </c>
      <c r="BV2" s="27" t="s">
        <v>534</v>
      </c>
      <c r="BW2" s="27" t="s">
        <v>538</v>
      </c>
      <c r="BX2" s="27" t="s">
        <v>536</v>
      </c>
      <c r="BY2" s="27" t="s">
        <v>518</v>
      </c>
      <c r="BZ2" s="27" t="s">
        <v>975</v>
      </c>
      <c r="CA2" s="27" t="s">
        <v>542</v>
      </c>
      <c r="CB2" s="27" t="s">
        <v>740</v>
      </c>
      <c r="CC2" s="27" t="s">
        <v>1038</v>
      </c>
      <c r="CD2" s="27" t="s">
        <v>868</v>
      </c>
      <c r="CE2" s="27" t="s">
        <v>921</v>
      </c>
      <c r="CF2" s="28" t="s">
        <v>175</v>
      </c>
      <c r="CG2" s="28" t="s">
        <v>363</v>
      </c>
      <c r="CH2" s="28" t="s">
        <v>97</v>
      </c>
      <c r="CI2" s="28" t="s">
        <v>95</v>
      </c>
      <c r="CJ2" s="28" t="s">
        <v>105</v>
      </c>
      <c r="CK2" s="28" t="s">
        <v>700</v>
      </c>
      <c r="CL2" s="28" t="s">
        <v>227</v>
      </c>
      <c r="CM2" s="28" t="s">
        <v>179</v>
      </c>
      <c r="CN2" s="28" t="s">
        <v>141</v>
      </c>
      <c r="CO2" s="28" t="s">
        <v>237</v>
      </c>
      <c r="CP2" s="28" t="s">
        <v>371</v>
      </c>
      <c r="CQ2" s="28" t="s">
        <v>143</v>
      </c>
      <c r="CR2" s="28" t="s">
        <v>85</v>
      </c>
      <c r="CS2" s="28" t="s">
        <v>586</v>
      </c>
      <c r="CT2" s="28" t="s">
        <v>1070</v>
      </c>
      <c r="CU2" s="28" t="s">
        <v>287</v>
      </c>
      <c r="CV2" s="28" t="s">
        <v>153</v>
      </c>
      <c r="CW2" s="28" t="s">
        <v>1071</v>
      </c>
      <c r="CX2" s="37"/>
      <c r="CY2" s="28" t="s">
        <v>173</v>
      </c>
      <c r="CZ2" s="28" t="s">
        <v>355</v>
      </c>
      <c r="DA2" s="28" t="s">
        <v>1229</v>
      </c>
      <c r="DB2" s="28" t="s">
        <v>155</v>
      </c>
      <c r="DC2" s="28" t="s">
        <v>265</v>
      </c>
      <c r="DD2" s="27" t="s">
        <v>977</v>
      </c>
      <c r="DE2" s="28" t="s">
        <v>628</v>
      </c>
      <c r="DF2" s="28" t="s">
        <v>93</v>
      </c>
      <c r="DG2" s="28" t="s">
        <v>87</v>
      </c>
      <c r="DH2" s="28" t="s">
        <v>181</v>
      </c>
      <c r="DI2" s="28" t="s">
        <v>953</v>
      </c>
    </row>
    <row r="3" spans="1:113">
      <c r="A3" s="22" t="s">
        <v>1049</v>
      </c>
      <c r="B3" s="23" t="s">
        <v>1076</v>
      </c>
      <c r="D3" s="26" t="s">
        <v>171</v>
      </c>
      <c r="E3" s="26" t="s">
        <v>395</v>
      </c>
      <c r="F3" s="26" t="s">
        <v>273</v>
      </c>
      <c r="G3" s="26"/>
      <c r="H3" s="26" t="s">
        <v>127</v>
      </c>
      <c r="I3" s="26" t="s">
        <v>945</v>
      </c>
      <c r="J3" s="26" t="s">
        <v>397</v>
      </c>
      <c r="K3" s="26" t="s">
        <v>297</v>
      </c>
      <c r="L3" s="26" t="s">
        <v>241</v>
      </c>
      <c r="M3" s="26" t="s">
        <v>245</v>
      </c>
      <c r="N3" s="26" t="s">
        <v>594</v>
      </c>
      <c r="O3" s="26" t="s">
        <v>317</v>
      </c>
      <c r="P3" s="26" t="s">
        <v>582</v>
      </c>
      <c r="Q3" s="26" t="s">
        <v>478</v>
      </c>
      <c r="R3" s="26" t="s">
        <v>656</v>
      </c>
      <c r="S3" s="26" t="s">
        <v>351</v>
      </c>
      <c r="T3" s="26" t="s">
        <v>117</v>
      </c>
      <c r="U3" s="26" t="s">
        <v>498</v>
      </c>
      <c r="V3" s="26" t="s">
        <v>257</v>
      </c>
      <c r="W3" s="26" t="s">
        <v>167</v>
      </c>
      <c r="X3" s="26"/>
      <c r="Y3" s="26" t="s">
        <v>706</v>
      </c>
      <c r="Z3" s="26" t="s">
        <v>239</v>
      </c>
      <c r="AA3" s="26" t="s">
        <v>472</v>
      </c>
      <c r="AB3" s="26" t="s">
        <v>734</v>
      </c>
      <c r="AC3" s="26" t="s">
        <v>955</v>
      </c>
      <c r="AD3" s="26"/>
      <c r="AE3" s="26" t="s">
        <v>572</v>
      </c>
      <c r="AF3" s="26" t="s">
        <v>1067</v>
      </c>
      <c r="AG3" s="26" t="s">
        <v>135</v>
      </c>
      <c r="AH3" s="26"/>
      <c r="AJ3" s="26" t="s">
        <v>263</v>
      </c>
      <c r="AK3" s="26" t="s">
        <v>606</v>
      </c>
      <c r="AL3" s="26" t="s">
        <v>812</v>
      </c>
      <c r="AM3" s="26"/>
      <c r="AN3" s="26"/>
      <c r="AO3" s="27" t="s">
        <v>411</v>
      </c>
      <c r="AP3" s="27" t="s">
        <v>313</v>
      </c>
      <c r="AQ3" s="27" t="s">
        <v>203</v>
      </c>
      <c r="AR3" s="27" t="s">
        <v>435</v>
      </c>
      <c r="AT3" s="27" t="s">
        <v>828</v>
      </c>
      <c r="AU3" s="42"/>
      <c r="AV3" s="27" t="s">
        <v>618</v>
      </c>
      <c r="AY3" s="27" t="s">
        <v>858</v>
      </c>
      <c r="AZ3" s="27" t="s">
        <v>492</v>
      </c>
      <c r="BA3" s="27" t="s">
        <v>293</v>
      </c>
      <c r="BB3" s="27" t="s">
        <v>215</v>
      </c>
      <c r="BE3" s="27" t="s">
        <v>598</v>
      </c>
      <c r="BF3" s="27" t="s">
        <v>624</v>
      </c>
      <c r="BG3" s="27"/>
      <c r="BH3" s="27" t="s">
        <v>886</v>
      </c>
      <c r="BI3" s="27" t="s">
        <v>339</v>
      </c>
      <c r="BJ3" s="27" t="s">
        <v>1073</v>
      </c>
      <c r="BK3" s="27" t="s">
        <v>205</v>
      </c>
      <c r="BL3" s="27"/>
      <c r="BM3" s="27" t="s">
        <v>626</v>
      </c>
      <c r="BN3" s="27" t="s">
        <v>291</v>
      </c>
      <c r="BO3" s="27" t="s">
        <v>197</v>
      </c>
      <c r="BP3" s="27" t="s">
        <v>630</v>
      </c>
      <c r="BU3" s="47" t="s">
        <v>1227</v>
      </c>
      <c r="BV3" s="27"/>
      <c r="BW3" s="34"/>
      <c r="BX3" s="27"/>
      <c r="BY3" s="27" t="s">
        <v>540</v>
      </c>
      <c r="CD3" s="27" t="s">
        <v>899</v>
      </c>
      <c r="CF3" s="28" t="s">
        <v>225</v>
      </c>
      <c r="CG3" s="28" t="s">
        <v>746</v>
      </c>
      <c r="CH3" s="28" t="s">
        <v>289</v>
      </c>
      <c r="CI3" s="28" t="s">
        <v>231</v>
      </c>
      <c r="CJ3" s="28" t="s">
        <v>195</v>
      </c>
      <c r="CK3" s="28" t="s">
        <v>923</v>
      </c>
      <c r="CL3" s="28" t="s">
        <v>413</v>
      </c>
      <c r="CM3" s="28" t="s">
        <v>309</v>
      </c>
      <c r="CN3" s="28" t="s">
        <v>209</v>
      </c>
      <c r="CO3" s="28" t="s">
        <v>325</v>
      </c>
      <c r="CP3" s="28" t="s">
        <v>474</v>
      </c>
      <c r="CQ3" s="28" t="s">
        <v>151</v>
      </c>
      <c r="CR3" s="28" t="s">
        <v>1075</v>
      </c>
      <c r="CS3" s="28"/>
      <c r="CT3" s="50"/>
      <c r="CU3" s="28" t="s">
        <v>303</v>
      </c>
      <c r="CV3" s="28" t="s">
        <v>169</v>
      </c>
      <c r="CW3" s="28" t="s">
        <v>201</v>
      </c>
      <c r="CX3" s="37"/>
      <c r="CY3" s="28" t="s">
        <v>315</v>
      </c>
      <c r="CZ3" s="28" t="s">
        <v>482</v>
      </c>
      <c r="DA3" s="28" t="s">
        <v>115</v>
      </c>
      <c r="DB3" s="28" t="s">
        <v>726</v>
      </c>
      <c r="DC3" s="28" t="s">
        <v>375</v>
      </c>
      <c r="DE3" s="28" t="s">
        <v>874</v>
      </c>
      <c r="DF3" s="28" t="s">
        <v>157</v>
      </c>
      <c r="DG3" s="28" t="s">
        <v>129</v>
      </c>
      <c r="DH3" s="28" t="s">
        <v>951</v>
      </c>
      <c r="DI3" s="28" t="s">
        <v>393</v>
      </c>
    </row>
    <row r="4" spans="1:113">
      <c r="A4" s="24" t="s">
        <v>1245</v>
      </c>
      <c r="B4" s="25" t="s">
        <v>1169</v>
      </c>
      <c r="D4" s="26" t="s">
        <v>600</v>
      </c>
      <c r="E4" s="26" t="s">
        <v>453</v>
      </c>
      <c r="F4" s="26" t="s">
        <v>275</v>
      </c>
      <c r="G4" s="26"/>
      <c r="H4" s="26" t="s">
        <v>357</v>
      </c>
      <c r="I4" s="26"/>
      <c r="J4" s="26" t="s">
        <v>409</v>
      </c>
      <c r="K4" s="26" t="s">
        <v>592</v>
      </c>
      <c r="L4" s="26" t="s">
        <v>299</v>
      </c>
      <c r="M4" s="26" t="s">
        <v>496</v>
      </c>
      <c r="N4" s="26" t="s">
        <v>654</v>
      </c>
      <c r="O4" s="26" t="s">
        <v>470</v>
      </c>
      <c r="P4" s="26" t="s">
        <v>754</v>
      </c>
      <c r="Q4" s="26" t="s">
        <v>712</v>
      </c>
      <c r="R4" s="26" t="s">
        <v>704</v>
      </c>
      <c r="S4" s="26" t="s">
        <v>574</v>
      </c>
      <c r="T4" s="26" t="s">
        <v>327</v>
      </c>
      <c r="U4" s="26" t="s">
        <v>672</v>
      </c>
      <c r="V4" s="26" t="s">
        <v>457</v>
      </c>
      <c r="W4" s="26" t="s">
        <v>251</v>
      </c>
      <c r="X4" s="26"/>
      <c r="Y4" s="26"/>
      <c r="Z4" s="26" t="s">
        <v>562</v>
      </c>
      <c r="AA4" s="26" t="s">
        <v>710</v>
      </c>
      <c r="AC4" s="26"/>
      <c r="AD4" s="26"/>
      <c r="AE4" s="26" t="s">
        <v>742</v>
      </c>
      <c r="AF4" s="26"/>
      <c r="AG4" s="26" t="s">
        <v>283</v>
      </c>
      <c r="AH4" s="26"/>
      <c r="AI4" s="26"/>
      <c r="AJ4" s="26" t="s">
        <v>381</v>
      </c>
      <c r="AK4" s="26" t="s">
        <v>223</v>
      </c>
      <c r="AL4" s="26" t="s">
        <v>909</v>
      </c>
      <c r="AM4" s="26"/>
      <c r="AN4" s="26"/>
      <c r="AP4" s="27" t="s">
        <v>419</v>
      </c>
      <c r="AQ4" s="27" t="s">
        <v>604</v>
      </c>
      <c r="AR4" s="27" t="s">
        <v>766</v>
      </c>
      <c r="AV4" s="27" t="s">
        <v>578</v>
      </c>
      <c r="AZ4" s="27" t="s">
        <v>445</v>
      </c>
      <c r="BA4" s="27" t="s">
        <v>407</v>
      </c>
      <c r="BB4" s="27" t="s">
        <v>217</v>
      </c>
      <c r="BE4" s="27" t="s">
        <v>702</v>
      </c>
      <c r="BI4" s="27" t="s">
        <v>451</v>
      </c>
      <c r="BJ4" s="27" t="s">
        <v>676</v>
      </c>
      <c r="BK4" s="27" t="s">
        <v>692</v>
      </c>
      <c r="BL4" s="27"/>
      <c r="BM4" s="27" t="s">
        <v>1077</v>
      </c>
      <c r="BN4" s="27" t="s">
        <v>490</v>
      </c>
      <c r="BO4" s="27" t="s">
        <v>271</v>
      </c>
      <c r="BP4" s="27" t="s">
        <v>634</v>
      </c>
      <c r="BU4" s="47" t="s">
        <v>530</v>
      </c>
      <c r="BV4" s="27"/>
      <c r="BW4" s="27"/>
      <c r="BX4" s="27"/>
      <c r="BY4" s="27" t="s">
        <v>546</v>
      </c>
      <c r="CD4" s="27" t="s">
        <v>947</v>
      </c>
      <c r="CF4" s="28" t="s">
        <v>311</v>
      </c>
      <c r="CH4" s="28" t="s">
        <v>365</v>
      </c>
      <c r="CI4" s="28" t="s">
        <v>277</v>
      </c>
      <c r="CJ4" s="28" t="s">
        <v>269</v>
      </c>
      <c r="CM4" s="28" t="s">
        <v>145</v>
      </c>
      <c r="CN4" s="28" t="s">
        <v>1078</v>
      </c>
      <c r="CO4" s="28" t="s">
        <v>431</v>
      </c>
      <c r="CP4" s="28" t="s">
        <v>822</v>
      </c>
      <c r="CQ4" s="28" t="s">
        <v>341</v>
      </c>
      <c r="CR4" s="28" t="s">
        <v>373</v>
      </c>
      <c r="CU4" s="28" t="s">
        <v>638</v>
      </c>
      <c r="CV4" s="28" t="s">
        <v>235</v>
      </c>
      <c r="CW4" s="28" t="s">
        <v>636</v>
      </c>
      <c r="CX4" s="37"/>
      <c r="CY4" s="28" t="s">
        <v>506</v>
      </c>
      <c r="CZ4" s="28" t="s">
        <v>508</v>
      </c>
      <c r="DA4" s="28" t="s">
        <v>959</v>
      </c>
      <c r="DB4" s="28" t="s">
        <v>770</v>
      </c>
      <c r="DC4" s="28" t="s">
        <v>455</v>
      </c>
      <c r="DF4" s="28" t="s">
        <v>207</v>
      </c>
      <c r="DG4" s="28" t="s">
        <v>161</v>
      </c>
    </row>
    <row r="5" spans="1:113">
      <c r="A5" s="24" t="s">
        <v>1079</v>
      </c>
      <c r="B5" s="25" t="s">
        <v>1080</v>
      </c>
      <c r="D5" s="26" t="s">
        <v>662</v>
      </c>
      <c r="E5" s="26"/>
      <c r="F5" s="26" t="s">
        <v>1081</v>
      </c>
      <c r="G5" s="26"/>
      <c r="H5" s="26" t="s">
        <v>399</v>
      </c>
      <c r="I5" s="26"/>
      <c r="J5" s="26" t="s">
        <v>417</v>
      </c>
      <c r="K5" s="26" t="s">
        <v>688</v>
      </c>
      <c r="L5" s="26" t="s">
        <v>429</v>
      </c>
      <c r="M5" s="26" t="s">
        <v>800</v>
      </c>
      <c r="N5" s="26" t="s">
        <v>658</v>
      </c>
      <c r="O5" s="26" t="s">
        <v>558</v>
      </c>
      <c r="P5" s="26"/>
      <c r="Q5" s="26" t="s">
        <v>818</v>
      </c>
      <c r="R5" s="26" t="s">
        <v>802</v>
      </c>
      <c r="S5" s="26" t="s">
        <v>884</v>
      </c>
      <c r="T5" s="26" t="s">
        <v>337</v>
      </c>
      <c r="U5" s="26" t="s">
        <v>690</v>
      </c>
      <c r="V5" s="26" t="s">
        <v>468</v>
      </c>
      <c r="W5" s="26" t="s">
        <v>349</v>
      </c>
      <c r="X5" s="26"/>
      <c r="Y5" s="26"/>
      <c r="Z5" s="26" t="s">
        <v>640</v>
      </c>
      <c r="AA5" s="26" t="s">
        <v>854</v>
      </c>
      <c r="AB5" s="26"/>
      <c r="AC5" s="26"/>
      <c r="AD5" s="26"/>
      <c r="AE5" s="26"/>
      <c r="AF5" s="26"/>
      <c r="AG5" s="26" t="s">
        <v>323</v>
      </c>
      <c r="AH5" s="26"/>
      <c r="AI5" s="26"/>
      <c r="AJ5" s="26" t="s">
        <v>680</v>
      </c>
      <c r="AK5" s="26" t="s">
        <v>403</v>
      </c>
      <c r="AL5" s="26"/>
      <c r="AM5" s="26"/>
      <c r="AN5" s="26"/>
      <c r="AP5" s="27" t="s">
        <v>614</v>
      </c>
      <c r="AR5" s="27" t="s">
        <v>792</v>
      </c>
      <c r="AZ5" s="27" t="s">
        <v>674</v>
      </c>
      <c r="BA5" s="27" t="s">
        <v>610</v>
      </c>
      <c r="BB5" s="27" t="s">
        <v>279</v>
      </c>
      <c r="BI5" s="27" t="s">
        <v>566</v>
      </c>
      <c r="BJ5" s="27"/>
      <c r="BK5" s="27" t="s">
        <v>820</v>
      </c>
      <c r="BL5" s="27"/>
      <c r="BM5" s="27" t="s">
        <v>1082</v>
      </c>
      <c r="BN5" s="27" t="s">
        <v>494</v>
      </c>
      <c r="BO5" s="27" t="s">
        <v>580</v>
      </c>
      <c r="BP5" s="27" t="s">
        <v>814</v>
      </c>
      <c r="BY5" s="27" t="s">
        <v>1083</v>
      </c>
      <c r="CF5" s="28" t="s">
        <v>423</v>
      </c>
      <c r="CH5" s="28" t="s">
        <v>447</v>
      </c>
      <c r="CI5" s="28" t="s">
        <v>285</v>
      </c>
      <c r="CJ5" s="28" t="s">
        <v>295</v>
      </c>
      <c r="CM5" s="28" t="s">
        <v>840</v>
      </c>
      <c r="CN5" s="28" t="s">
        <v>776</v>
      </c>
      <c r="CO5" s="28" t="s">
        <v>756</v>
      </c>
      <c r="CP5" s="28" t="s">
        <v>919</v>
      </c>
      <c r="CQ5" s="28" t="s">
        <v>405</v>
      </c>
      <c r="CR5" s="28" t="s">
        <v>568</v>
      </c>
      <c r="CU5" s="28" t="s">
        <v>696</v>
      </c>
      <c r="CV5" s="28" t="s">
        <v>259</v>
      </c>
      <c r="CY5" s="28" t="s">
        <v>718</v>
      </c>
      <c r="CZ5" s="28" t="s">
        <v>510</v>
      </c>
      <c r="DB5" s="28" t="s">
        <v>772</v>
      </c>
      <c r="DC5" s="28" t="s">
        <v>967</v>
      </c>
      <c r="DF5" s="28" t="s">
        <v>249</v>
      </c>
      <c r="DG5" s="28" t="s">
        <v>193</v>
      </c>
    </row>
    <row r="6" spans="1:113">
      <c r="A6" s="22" t="s">
        <v>1246</v>
      </c>
      <c r="B6" s="23" t="s">
        <v>1170</v>
      </c>
      <c r="D6" s="26"/>
      <c r="E6" s="26"/>
      <c r="F6" s="26" t="s">
        <v>307</v>
      </c>
      <c r="G6" s="26"/>
      <c r="H6" s="26" t="s">
        <v>678</v>
      </c>
      <c r="I6" s="26"/>
      <c r="J6" s="26" t="s">
        <v>550</v>
      </c>
      <c r="K6" s="26" t="s">
        <v>790</v>
      </c>
      <c r="L6" s="26" t="s">
        <v>443</v>
      </c>
      <c r="M6" s="26" t="s">
        <v>949</v>
      </c>
      <c r="N6" s="26" t="s">
        <v>748</v>
      </c>
      <c r="O6" s="26"/>
      <c r="P6" s="26"/>
      <c r="Q6" s="26"/>
      <c r="R6" s="26" t="s">
        <v>941</v>
      </c>
      <c r="S6" s="26" t="s">
        <v>891</v>
      </c>
      <c r="T6" s="26" t="s">
        <v>484</v>
      </c>
      <c r="U6" s="26" t="s">
        <v>808</v>
      </c>
      <c r="V6" s="26" t="s">
        <v>488</v>
      </c>
      <c r="W6" s="26" t="s">
        <v>379</v>
      </c>
      <c r="X6" s="26"/>
      <c r="Y6" s="26"/>
      <c r="Z6" s="26" t="s">
        <v>648</v>
      </c>
      <c r="AA6" s="26"/>
      <c r="AB6" s="26"/>
      <c r="AC6" s="26"/>
      <c r="AD6" s="26"/>
      <c r="AE6" s="26"/>
      <c r="AF6" s="26"/>
      <c r="AG6" s="26" t="s">
        <v>367</v>
      </c>
      <c r="AH6" s="26"/>
      <c r="AI6" s="26"/>
      <c r="AJ6" s="26" t="s">
        <v>925</v>
      </c>
      <c r="AK6" s="26" t="s">
        <v>433</v>
      </c>
      <c r="AL6" s="26"/>
      <c r="AM6" s="26"/>
      <c r="AN6" s="26"/>
      <c r="AP6" s="27" t="s">
        <v>670</v>
      </c>
      <c r="AZ6" s="27" t="s">
        <v>907</v>
      </c>
      <c r="BA6" s="27" t="s">
        <v>732</v>
      </c>
      <c r="BB6" s="27" t="s">
        <v>353</v>
      </c>
      <c r="BI6" s="27" t="s">
        <v>590</v>
      </c>
      <c r="BJ6" s="27"/>
      <c r="BK6" s="27" t="s">
        <v>856</v>
      </c>
      <c r="BL6" s="27"/>
      <c r="BM6" s="27" t="s">
        <v>850</v>
      </c>
      <c r="BN6" s="27" t="s">
        <v>720</v>
      </c>
      <c r="BO6" s="27" t="s">
        <v>646</v>
      </c>
      <c r="BP6" s="27" t="s">
        <v>913</v>
      </c>
      <c r="BU6" s="43" t="s">
        <v>1218</v>
      </c>
      <c r="CF6" s="28" t="s">
        <v>564</v>
      </c>
      <c r="CH6" s="28" t="s">
        <v>556</v>
      </c>
      <c r="CI6" s="28" t="s">
        <v>305</v>
      </c>
      <c r="CJ6" s="28" t="s">
        <v>722</v>
      </c>
      <c r="CO6" s="28"/>
      <c r="CP6" s="28" t="s">
        <v>957</v>
      </c>
      <c r="CQ6" s="28" t="s">
        <v>608</v>
      </c>
      <c r="CU6" s="28" t="s">
        <v>842</v>
      </c>
      <c r="CV6" s="28" t="s">
        <v>427</v>
      </c>
      <c r="CY6" s="28" t="s">
        <v>728</v>
      </c>
      <c r="CZ6" s="28" t="s">
        <v>512</v>
      </c>
      <c r="DB6" s="28" t="s">
        <v>876</v>
      </c>
      <c r="DF6" s="28" t="s">
        <v>281</v>
      </c>
      <c r="DG6" s="28" t="s">
        <v>221</v>
      </c>
    </row>
    <row r="7" spans="1:113">
      <c r="A7" s="76" t="s">
        <v>1171</v>
      </c>
      <c r="B7" s="66" t="s">
        <v>1171</v>
      </c>
      <c r="D7" s="26"/>
      <c r="E7" s="26"/>
      <c r="F7" s="26" t="s">
        <v>387</v>
      </c>
      <c r="G7" s="26"/>
      <c r="H7" s="26" t="s">
        <v>730</v>
      </c>
      <c r="I7" s="26"/>
      <c r="J7" s="26" t="s">
        <v>602</v>
      </c>
      <c r="K7" s="26" t="s">
        <v>816</v>
      </c>
      <c r="L7" s="26" t="s">
        <v>714</v>
      </c>
      <c r="M7" s="26"/>
      <c r="N7" s="26" t="s">
        <v>915</v>
      </c>
      <c r="O7" s="26"/>
      <c r="P7" s="26"/>
      <c r="Q7" s="26"/>
      <c r="R7" s="26"/>
      <c r="S7" s="26" t="s">
        <v>903</v>
      </c>
      <c r="T7" s="26" t="s">
        <v>1088</v>
      </c>
      <c r="U7" s="26" t="s">
        <v>862</v>
      </c>
      <c r="V7" s="26" t="s">
        <v>620</v>
      </c>
      <c r="W7" s="26" t="s">
        <v>788</v>
      </c>
      <c r="X7" s="26"/>
      <c r="Y7" s="26"/>
      <c r="Z7" s="26"/>
      <c r="AA7" s="26"/>
      <c r="AB7" s="26"/>
      <c r="AC7" s="26"/>
      <c r="AD7" s="26"/>
      <c r="AE7" s="26"/>
      <c r="AF7" s="26"/>
      <c r="AG7" s="26" t="s">
        <v>377</v>
      </c>
      <c r="AH7" s="26"/>
      <c r="AI7" s="26"/>
      <c r="AJ7" s="26" t="s">
        <v>969</v>
      </c>
      <c r="AK7" s="26" t="s">
        <v>682</v>
      </c>
      <c r="AL7" s="26"/>
      <c r="AM7" s="26"/>
      <c r="AN7" s="26"/>
      <c r="AZ7" s="27" t="s">
        <v>917</v>
      </c>
      <c r="BB7" s="27" t="s">
        <v>359</v>
      </c>
      <c r="BI7" s="27" t="s">
        <v>652</v>
      </c>
      <c r="BJ7" s="27"/>
      <c r="BK7" s="27" t="s">
        <v>965</v>
      </c>
      <c r="BL7" s="27"/>
      <c r="BM7" s="27" t="s">
        <v>852</v>
      </c>
      <c r="BN7" s="27" t="s">
        <v>836</v>
      </c>
      <c r="BO7" s="27" t="s">
        <v>838</v>
      </c>
      <c r="BP7" s="27" t="s">
        <v>943</v>
      </c>
      <c r="BU7" s="43"/>
      <c r="CF7" s="28" t="s">
        <v>622</v>
      </c>
      <c r="CH7" s="28" t="s">
        <v>698</v>
      </c>
      <c r="CI7" s="28" t="s">
        <v>486</v>
      </c>
      <c r="CJ7" s="28" t="s">
        <v>832</v>
      </c>
      <c r="CQ7" s="28" t="s">
        <v>762</v>
      </c>
      <c r="CU7" s="28" t="s">
        <v>905</v>
      </c>
      <c r="CV7" s="28" t="s">
        <v>1211</v>
      </c>
      <c r="CY7" s="28" t="s">
        <v>750</v>
      </c>
      <c r="CZ7" s="28" t="s">
        <v>1089</v>
      </c>
      <c r="DB7" s="28" t="s">
        <v>878</v>
      </c>
      <c r="DF7" s="28" t="s">
        <v>421</v>
      </c>
      <c r="DG7" s="28" t="s">
        <v>243</v>
      </c>
    </row>
    <row r="8" spans="1:113">
      <c r="A8" s="22" t="s">
        <v>121</v>
      </c>
      <c r="B8" s="23" t="s">
        <v>1172</v>
      </c>
      <c r="D8" s="26"/>
      <c r="E8" s="26"/>
      <c r="F8" s="26" t="s">
        <v>449</v>
      </c>
      <c r="G8" s="26"/>
      <c r="H8" s="26" t="s">
        <v>764</v>
      </c>
      <c r="I8" s="26"/>
      <c r="J8" s="26" t="s">
        <v>612</v>
      </c>
      <c r="K8" s="26" t="s">
        <v>927</v>
      </c>
      <c r="L8" s="26"/>
      <c r="M8" s="26"/>
      <c r="N8" s="26"/>
      <c r="O8" s="26"/>
      <c r="P8" s="26"/>
      <c r="Q8" s="26"/>
      <c r="R8" s="26"/>
      <c r="S8" s="26"/>
      <c r="T8" s="26" t="s">
        <v>548</v>
      </c>
      <c r="U8" s="26"/>
      <c r="V8" s="26" t="s">
        <v>794</v>
      </c>
      <c r="W8" s="26" t="s">
        <v>415</v>
      </c>
      <c r="X8" s="26"/>
      <c r="Y8" s="26"/>
      <c r="Z8" s="26"/>
      <c r="AA8" s="26"/>
      <c r="AB8" s="26"/>
      <c r="AC8" s="26"/>
      <c r="AD8" s="26"/>
      <c r="AE8" s="26"/>
      <c r="AF8" s="26"/>
      <c r="AG8" s="26" t="s">
        <v>459</v>
      </c>
      <c r="AH8" s="26"/>
      <c r="AI8" s="26"/>
      <c r="AJ8" s="26"/>
      <c r="AK8" s="26" t="s">
        <v>752</v>
      </c>
      <c r="AL8" s="26"/>
      <c r="AM8" s="26"/>
      <c r="AN8" s="26"/>
      <c r="BB8" s="27" t="s">
        <v>361</v>
      </c>
      <c r="BI8" s="27" t="s">
        <v>664</v>
      </c>
      <c r="BM8" s="27" t="s">
        <v>911</v>
      </c>
      <c r="BN8" s="27" t="s">
        <v>935</v>
      </c>
      <c r="BO8" s="27" t="s">
        <v>929</v>
      </c>
      <c r="BR8" s="44"/>
      <c r="CF8" s="28" t="s">
        <v>694</v>
      </c>
      <c r="CH8" s="28" t="s">
        <v>937</v>
      </c>
      <c r="CI8" s="28" t="s">
        <v>588</v>
      </c>
      <c r="CQ8" s="28" t="s">
        <v>796</v>
      </c>
      <c r="CU8" s="28" t="s">
        <v>973</v>
      </c>
      <c r="CV8" s="28" t="s">
        <v>480</v>
      </c>
      <c r="CY8" s="28" t="s">
        <v>806</v>
      </c>
      <c r="CZ8" s="28" t="s">
        <v>778</v>
      </c>
      <c r="DB8" s="28" t="s">
        <v>1228</v>
      </c>
      <c r="DF8" s="28" t="s">
        <v>437</v>
      </c>
      <c r="DG8" s="28" t="s">
        <v>335</v>
      </c>
    </row>
    <row r="9" spans="1:113">
      <c r="A9" s="75" t="s">
        <v>1235</v>
      </c>
      <c r="B9" s="25" t="s">
        <v>133</v>
      </c>
      <c r="D9" s="26"/>
      <c r="E9" s="26"/>
      <c r="F9" s="26" t="s">
        <v>804</v>
      </c>
      <c r="G9" s="26"/>
      <c r="H9" s="26" t="s">
        <v>933</v>
      </c>
      <c r="I9" s="26"/>
      <c r="J9" s="26" t="s">
        <v>616</v>
      </c>
      <c r="K9" s="26"/>
      <c r="L9" s="26"/>
      <c r="M9" s="26"/>
      <c r="N9" s="26"/>
      <c r="O9" s="26"/>
      <c r="P9" s="26"/>
      <c r="Q9" s="26"/>
      <c r="R9" s="26"/>
      <c r="S9" s="26"/>
      <c r="T9" s="26" t="s">
        <v>866</v>
      </c>
      <c r="U9" s="26"/>
      <c r="V9" s="26" t="s">
        <v>844</v>
      </c>
      <c r="W9" s="26" t="s">
        <v>163</v>
      </c>
      <c r="X9" s="26"/>
      <c r="Y9" s="26"/>
      <c r="Z9" s="26"/>
      <c r="AA9" s="26"/>
      <c r="AB9" s="26"/>
      <c r="AC9" s="26"/>
      <c r="AD9" s="26"/>
      <c r="AE9" s="26"/>
      <c r="AF9" s="26"/>
      <c r="AG9" s="26" t="s">
        <v>466</v>
      </c>
      <c r="AH9" s="26"/>
      <c r="AI9" s="26"/>
      <c r="AJ9" s="26"/>
      <c r="AK9" s="26"/>
      <c r="AL9" s="26"/>
      <c r="AM9" s="26"/>
      <c r="AN9" s="26"/>
      <c r="AT9" t="s">
        <v>1255</v>
      </c>
      <c r="BB9" s="27" t="s">
        <v>570</v>
      </c>
      <c r="BI9" s="27" t="s">
        <v>880</v>
      </c>
      <c r="BM9" s="27" t="s">
        <v>971</v>
      </c>
      <c r="BN9" s="27"/>
      <c r="BO9" s="27" t="s">
        <v>1091</v>
      </c>
      <c r="BR9" s="44" t="s">
        <v>1069</v>
      </c>
      <c r="CI9" s="28" t="s">
        <v>644</v>
      </c>
      <c r="CT9" s="49" t="s">
        <v>552</v>
      </c>
      <c r="CV9" s="28" t="s">
        <v>500</v>
      </c>
      <c r="CY9" s="28" t="s">
        <v>901</v>
      </c>
      <c r="CZ9" s="28" t="s">
        <v>780</v>
      </c>
      <c r="DF9" s="28" t="s">
        <v>686</v>
      </c>
      <c r="DG9" s="28" t="s">
        <v>476</v>
      </c>
    </row>
    <row r="10" spans="1:113">
      <c r="A10" s="20" t="s">
        <v>983</v>
      </c>
      <c r="B10" s="21" t="s">
        <v>984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 t="s">
        <v>502</v>
      </c>
      <c r="AH10" s="26"/>
      <c r="AI10" s="26"/>
      <c r="AJ10" s="26"/>
      <c r="AK10" s="26"/>
      <c r="AL10" s="26"/>
      <c r="AM10" s="26"/>
      <c r="AN10" s="26"/>
      <c r="BB10" s="27" t="s">
        <v>860</v>
      </c>
      <c r="BR10" s="44" t="s">
        <v>1074</v>
      </c>
      <c r="CT10" s="49" t="s">
        <v>744</v>
      </c>
      <c r="CV10" s="28" t="s">
        <v>596</v>
      </c>
      <c r="CY10" s="28" t="s">
        <v>931</v>
      </c>
      <c r="CZ10" s="28" t="s">
        <v>782</v>
      </c>
      <c r="DF10" s="28" t="s">
        <v>834</v>
      </c>
      <c r="DG10" s="28" t="s">
        <v>504</v>
      </c>
    </row>
    <row r="11" spans="1:113">
      <c r="A11" s="22" t="s">
        <v>1041</v>
      </c>
      <c r="B11" s="23" t="s">
        <v>1084</v>
      </c>
      <c r="AG11" s="26" t="s">
        <v>554</v>
      </c>
      <c r="BB11" s="27" t="s">
        <v>1238</v>
      </c>
      <c r="BR11" s="43" t="s">
        <v>1217</v>
      </c>
      <c r="CT11" s="49" t="s">
        <v>1085</v>
      </c>
      <c r="CV11" s="28" t="s">
        <v>774</v>
      </c>
      <c r="CX11" s="45"/>
      <c r="CZ11" s="28" t="s">
        <v>784</v>
      </c>
      <c r="DG11" s="28" t="s">
        <v>684</v>
      </c>
    </row>
    <row r="12" spans="1:113">
      <c r="A12" s="24" t="s">
        <v>1086</v>
      </c>
      <c r="B12" s="25" t="s">
        <v>1087</v>
      </c>
      <c r="AG12" s="26" t="s">
        <v>642</v>
      </c>
      <c r="AT12" s="40" t="s">
        <v>1216</v>
      </c>
      <c r="AU12" s="40" t="s">
        <v>1017</v>
      </c>
      <c r="AZ12" s="41" t="s">
        <v>897</v>
      </c>
      <c r="CT12" s="49" t="s">
        <v>1219</v>
      </c>
      <c r="CV12" s="28" t="s">
        <v>846</v>
      </c>
      <c r="CZ12" s="28" t="s">
        <v>786</v>
      </c>
      <c r="DG12" s="28" t="s">
        <v>708</v>
      </c>
    </row>
    <row r="13" spans="1:113">
      <c r="A13" s="22" t="s">
        <v>999</v>
      </c>
      <c r="B13" s="23" t="s">
        <v>1257</v>
      </c>
      <c r="AG13" s="26" t="s">
        <v>650</v>
      </c>
      <c r="AT13" s="41" t="s">
        <v>826</v>
      </c>
      <c r="AU13" s="41" t="s">
        <v>828</v>
      </c>
      <c r="AZ13" s="43" t="s">
        <v>1212</v>
      </c>
      <c r="CU13" s="45"/>
      <c r="CV13" s="28" t="s">
        <v>882</v>
      </c>
      <c r="DG13" s="28" t="s">
        <v>724</v>
      </c>
    </row>
    <row r="14" spans="1:113">
      <c r="A14" s="24" t="s">
        <v>1051</v>
      </c>
      <c r="B14" s="25" t="s">
        <v>1090</v>
      </c>
      <c r="D14" s="7" t="s">
        <v>9</v>
      </c>
      <c r="E14" s="7" t="s">
        <v>1099</v>
      </c>
      <c r="AG14" s="26" t="s">
        <v>1224</v>
      </c>
      <c r="AT14" s="42" t="s">
        <v>1215</v>
      </c>
      <c r="AU14" s="42" t="s">
        <v>1215</v>
      </c>
      <c r="CU14" s="48" t="s">
        <v>1092</v>
      </c>
      <c r="CV14" s="28" t="s">
        <v>893</v>
      </c>
      <c r="DG14" s="28" t="s">
        <v>758</v>
      </c>
    </row>
    <row r="15" spans="1:113">
      <c r="A15" s="22" t="s">
        <v>1093</v>
      </c>
      <c r="B15" s="23" t="s">
        <v>1094</v>
      </c>
      <c r="D15" t="s">
        <v>83</v>
      </c>
      <c r="E15" t="s">
        <v>84</v>
      </c>
      <c r="AG15" s="26" t="s">
        <v>895</v>
      </c>
      <c r="CV15" s="28" t="s">
        <v>939</v>
      </c>
      <c r="DG15" s="28" t="s">
        <v>824</v>
      </c>
    </row>
    <row r="16" spans="1:113">
      <c r="A16" s="24" t="s">
        <v>1095</v>
      </c>
      <c r="B16" s="25" t="s">
        <v>1096</v>
      </c>
      <c r="D16" t="s">
        <v>85</v>
      </c>
      <c r="E16" t="s">
        <v>86</v>
      </c>
      <c r="AG16" s="26" t="s">
        <v>961</v>
      </c>
      <c r="DG16" s="28" t="s">
        <v>830</v>
      </c>
    </row>
    <row r="17" spans="1:111">
      <c r="A17" s="22" t="s">
        <v>1097</v>
      </c>
      <c r="B17" s="23" t="s">
        <v>1098</v>
      </c>
      <c r="D17" t="s">
        <v>87</v>
      </c>
      <c r="E17" t="s">
        <v>88</v>
      </c>
      <c r="CV17" s="45"/>
      <c r="DG17" s="28" t="s">
        <v>872</v>
      </c>
    </row>
    <row r="18" spans="1:111">
      <c r="A18" s="24" t="s">
        <v>981</v>
      </c>
      <c r="B18" s="25" t="s">
        <v>981</v>
      </c>
      <c r="D18" t="s">
        <v>89</v>
      </c>
      <c r="E18" t="s">
        <v>90</v>
      </c>
      <c r="DG18" s="28" t="s">
        <v>889</v>
      </c>
    </row>
    <row r="19" spans="1:111">
      <c r="A19" s="22" t="s">
        <v>201</v>
      </c>
      <c r="B19" s="23" t="s">
        <v>201</v>
      </c>
      <c r="D19" t="s">
        <v>1075</v>
      </c>
      <c r="E19" t="s">
        <v>1107</v>
      </c>
    </row>
    <row r="20" spans="1:111">
      <c r="A20" s="24" t="s">
        <v>1100</v>
      </c>
      <c r="B20" s="25" t="s">
        <v>1101</v>
      </c>
      <c r="D20" t="s">
        <v>91</v>
      </c>
      <c r="E20" t="s">
        <v>92</v>
      </c>
      <c r="CT20" s="28"/>
    </row>
    <row r="21" spans="1:111">
      <c r="A21" s="22" t="s">
        <v>213</v>
      </c>
      <c r="B21" s="23" t="s">
        <v>1102</v>
      </c>
      <c r="D21" t="s">
        <v>93</v>
      </c>
      <c r="E21" t="s">
        <v>94</v>
      </c>
      <c r="CT21" s="28"/>
    </row>
    <row r="22" spans="1:111">
      <c r="A22" s="24" t="s">
        <v>1103</v>
      </c>
      <c r="B22" s="25" t="s">
        <v>1104</v>
      </c>
      <c r="D22" t="s">
        <v>95</v>
      </c>
      <c r="E22" t="s">
        <v>96</v>
      </c>
    </row>
    <row r="23" spans="1:111">
      <c r="A23" s="22" t="s">
        <v>1105</v>
      </c>
      <c r="B23" s="23" t="s">
        <v>1106</v>
      </c>
      <c r="D23" t="s">
        <v>97</v>
      </c>
      <c r="E23" t="s">
        <v>98</v>
      </c>
    </row>
    <row r="24" spans="1:111">
      <c r="A24" s="22" t="s">
        <v>1173</v>
      </c>
      <c r="B24" s="23" t="s">
        <v>1173</v>
      </c>
      <c r="D24" t="s">
        <v>99</v>
      </c>
      <c r="E24" t="s">
        <v>100</v>
      </c>
    </row>
    <row r="25" spans="1:111">
      <c r="A25" s="24" t="s">
        <v>1174</v>
      </c>
      <c r="B25" s="25" t="s">
        <v>1174</v>
      </c>
      <c r="D25" t="s">
        <v>101</v>
      </c>
      <c r="E25" t="s">
        <v>102</v>
      </c>
    </row>
    <row r="26" spans="1:111">
      <c r="A26" s="22" t="s">
        <v>1175</v>
      </c>
      <c r="B26" s="23" t="s">
        <v>1175</v>
      </c>
      <c r="D26" t="s">
        <v>103</v>
      </c>
      <c r="E26" t="s">
        <v>104</v>
      </c>
    </row>
    <row r="27" spans="1:111">
      <c r="A27" s="24" t="s">
        <v>1247</v>
      </c>
      <c r="B27" s="25" t="s">
        <v>253</v>
      </c>
      <c r="D27" t="s">
        <v>105</v>
      </c>
      <c r="E27" t="s">
        <v>106</v>
      </c>
    </row>
    <row r="28" spans="1:111">
      <c r="A28" s="22" t="s">
        <v>1121</v>
      </c>
      <c r="B28" s="23" t="s">
        <v>1122</v>
      </c>
      <c r="D28" t="s">
        <v>107</v>
      </c>
      <c r="E28" t="s">
        <v>108</v>
      </c>
    </row>
    <row r="29" spans="1:111">
      <c r="A29" s="24" t="s">
        <v>1222</v>
      </c>
      <c r="B29" s="25" t="s">
        <v>1220</v>
      </c>
      <c r="D29" t="s">
        <v>109</v>
      </c>
      <c r="E29" t="s">
        <v>110</v>
      </c>
    </row>
    <row r="30" spans="1:111">
      <c r="A30" s="22" t="s">
        <v>1248</v>
      </c>
      <c r="B30" s="23" t="s">
        <v>1176</v>
      </c>
      <c r="D30" t="s">
        <v>111</v>
      </c>
      <c r="E30" t="s">
        <v>112</v>
      </c>
    </row>
    <row r="31" spans="1:111">
      <c r="A31" s="22" t="s">
        <v>1108</v>
      </c>
      <c r="B31" s="23" t="s">
        <v>1109</v>
      </c>
      <c r="D31" t="s">
        <v>113</v>
      </c>
      <c r="E31" t="s">
        <v>114</v>
      </c>
    </row>
    <row r="32" spans="1:111">
      <c r="A32" s="24" t="s">
        <v>319</v>
      </c>
      <c r="B32" s="25" t="s">
        <v>319</v>
      </c>
      <c r="D32" t="s">
        <v>115</v>
      </c>
      <c r="E32" t="s">
        <v>116</v>
      </c>
    </row>
    <row r="33" spans="1:5">
      <c r="A33" s="22" t="s">
        <v>1110</v>
      </c>
      <c r="B33" s="23" t="s">
        <v>1111</v>
      </c>
      <c r="D33" t="s">
        <v>117</v>
      </c>
      <c r="E33" t="s">
        <v>118</v>
      </c>
    </row>
    <row r="34" spans="1:5">
      <c r="A34" s="24" t="s">
        <v>982</v>
      </c>
      <c r="B34" s="25" t="s">
        <v>982</v>
      </c>
      <c r="D34" t="s">
        <v>119</v>
      </c>
      <c r="E34" t="s">
        <v>120</v>
      </c>
    </row>
    <row r="35" spans="1:5">
      <c r="A35" s="22" t="s">
        <v>343</v>
      </c>
      <c r="B35" s="23" t="s">
        <v>1112</v>
      </c>
      <c r="D35" s="30" t="s">
        <v>121</v>
      </c>
      <c r="E35" t="s">
        <v>122</v>
      </c>
    </row>
    <row r="36" spans="1:5">
      <c r="A36" s="24" t="s">
        <v>1113</v>
      </c>
      <c r="B36" s="25" t="s">
        <v>1114</v>
      </c>
      <c r="D36" t="s">
        <v>1221</v>
      </c>
      <c r="E36" t="s">
        <v>124</v>
      </c>
    </row>
    <row r="37" spans="1:5">
      <c r="A37" s="22" t="s">
        <v>1115</v>
      </c>
      <c r="B37" s="23" t="s">
        <v>1116</v>
      </c>
      <c r="D37" t="s">
        <v>125</v>
      </c>
      <c r="E37" t="s">
        <v>126</v>
      </c>
    </row>
    <row r="38" spans="1:5">
      <c r="A38" s="24" t="s">
        <v>1009</v>
      </c>
      <c r="B38" s="25" t="s">
        <v>1145</v>
      </c>
      <c r="D38" t="s">
        <v>127</v>
      </c>
      <c r="E38" t="s">
        <v>128</v>
      </c>
    </row>
    <row r="39" spans="1:5">
      <c r="A39" s="24" t="s">
        <v>1249</v>
      </c>
      <c r="B39" s="25" t="s">
        <v>1177</v>
      </c>
      <c r="D39" t="s">
        <v>129</v>
      </c>
      <c r="E39" t="s">
        <v>130</v>
      </c>
    </row>
    <row r="40" spans="1:5">
      <c r="A40" s="24" t="s">
        <v>1117</v>
      </c>
      <c r="B40" s="25" t="s">
        <v>363</v>
      </c>
      <c r="D40" t="s">
        <v>131</v>
      </c>
      <c r="E40" t="s">
        <v>132</v>
      </c>
    </row>
    <row r="41" spans="1:5">
      <c r="A41" s="22" t="s">
        <v>1016</v>
      </c>
      <c r="B41" s="23" t="s">
        <v>1118</v>
      </c>
      <c r="D41" t="s">
        <v>1229</v>
      </c>
      <c r="E41" t="s">
        <v>134</v>
      </c>
    </row>
    <row r="42" spans="1:5">
      <c r="A42" s="24" t="s">
        <v>1020</v>
      </c>
      <c r="B42" s="25" t="s">
        <v>1119</v>
      </c>
      <c r="D42" t="s">
        <v>135</v>
      </c>
      <c r="E42" t="s">
        <v>136</v>
      </c>
    </row>
    <row r="43" spans="1:5">
      <c r="A43" s="24" t="s">
        <v>401</v>
      </c>
      <c r="B43" s="25" t="s">
        <v>1120</v>
      </c>
      <c r="D43" t="s">
        <v>137</v>
      </c>
      <c r="E43" t="s">
        <v>138</v>
      </c>
    </row>
    <row r="44" spans="1:5">
      <c r="A44" s="24" t="s">
        <v>995</v>
      </c>
      <c r="B44" s="25" t="s">
        <v>425</v>
      </c>
      <c r="D44" t="s">
        <v>139</v>
      </c>
      <c r="E44" t="s">
        <v>140</v>
      </c>
    </row>
    <row r="45" spans="1:5">
      <c r="A45" s="22" t="s">
        <v>1123</v>
      </c>
      <c r="B45" s="23" t="s">
        <v>1124</v>
      </c>
      <c r="D45" t="s">
        <v>141</v>
      </c>
      <c r="E45" t="s">
        <v>142</v>
      </c>
    </row>
    <row r="46" spans="1:5">
      <c r="A46" s="24" t="s">
        <v>1125</v>
      </c>
      <c r="B46" s="25" t="s">
        <v>1126</v>
      </c>
      <c r="D46" t="s">
        <v>143</v>
      </c>
      <c r="E46" t="s">
        <v>144</v>
      </c>
    </row>
    <row r="47" spans="1:5">
      <c r="A47" s="24" t="s">
        <v>996</v>
      </c>
      <c r="B47" s="25" t="s">
        <v>1127</v>
      </c>
      <c r="D47" t="s">
        <v>145</v>
      </c>
      <c r="E47" t="s">
        <v>146</v>
      </c>
    </row>
    <row r="48" spans="1:5">
      <c r="A48" s="22" t="s">
        <v>492</v>
      </c>
      <c r="B48" s="23" t="s">
        <v>492</v>
      </c>
      <c r="D48" t="s">
        <v>1064</v>
      </c>
      <c r="E48" t="s">
        <v>148</v>
      </c>
    </row>
    <row r="49" spans="1:5">
      <c r="A49" s="24" t="s">
        <v>1052</v>
      </c>
      <c r="B49" s="25" t="s">
        <v>1128</v>
      </c>
      <c r="D49" t="s">
        <v>149</v>
      </c>
      <c r="E49" t="s">
        <v>150</v>
      </c>
    </row>
    <row r="50" spans="1:5">
      <c r="A50" s="22" t="s">
        <v>516</v>
      </c>
      <c r="B50" s="23" t="s">
        <v>1129</v>
      </c>
      <c r="D50" t="s">
        <v>151</v>
      </c>
      <c r="E50" t="s">
        <v>152</v>
      </c>
    </row>
    <row r="51" spans="1:5">
      <c r="A51" s="32" t="s">
        <v>1034</v>
      </c>
      <c r="B51" s="33" t="s">
        <v>1131</v>
      </c>
      <c r="D51" t="s">
        <v>153</v>
      </c>
      <c r="E51" t="s">
        <v>154</v>
      </c>
    </row>
    <row r="52" spans="1:5">
      <c r="A52" s="24" t="s">
        <v>526</v>
      </c>
      <c r="B52" s="25" t="s">
        <v>1132</v>
      </c>
      <c r="D52" t="s">
        <v>155</v>
      </c>
      <c r="E52" t="s">
        <v>156</v>
      </c>
    </row>
    <row r="53" spans="1:5">
      <c r="A53" s="22" t="s">
        <v>977</v>
      </c>
      <c r="B53" s="23" t="s">
        <v>1133</v>
      </c>
      <c r="D53" t="s">
        <v>157</v>
      </c>
      <c r="E53" t="s">
        <v>158</v>
      </c>
    </row>
    <row r="54" spans="1:5">
      <c r="A54" s="24" t="s">
        <v>1225</v>
      </c>
      <c r="B54" s="25" t="s">
        <v>1134</v>
      </c>
      <c r="D54" t="s">
        <v>159</v>
      </c>
      <c r="E54" t="s">
        <v>160</v>
      </c>
    </row>
    <row r="55" spans="1:5">
      <c r="A55" s="22" t="s">
        <v>534</v>
      </c>
      <c r="B55" s="23" t="s">
        <v>1135</v>
      </c>
      <c r="D55" t="s">
        <v>161</v>
      </c>
      <c r="E55" t="s">
        <v>162</v>
      </c>
    </row>
    <row r="56" spans="1:5">
      <c r="A56" s="24" t="s">
        <v>1035</v>
      </c>
      <c r="B56" s="25" t="s">
        <v>1136</v>
      </c>
      <c r="D56" t="s">
        <v>163</v>
      </c>
      <c r="E56" t="s">
        <v>164</v>
      </c>
    </row>
    <row r="57" spans="1:5">
      <c r="A57" s="22" t="s">
        <v>1036</v>
      </c>
      <c r="B57" s="23" t="s">
        <v>1137</v>
      </c>
      <c r="D57" t="s">
        <v>165</v>
      </c>
      <c r="E57" t="s">
        <v>166</v>
      </c>
    </row>
    <row r="58" spans="1:5">
      <c r="A58" s="24" t="s">
        <v>1138</v>
      </c>
      <c r="B58" s="25" t="s">
        <v>1139</v>
      </c>
      <c r="D58" t="s">
        <v>167</v>
      </c>
      <c r="E58" t="s">
        <v>168</v>
      </c>
    </row>
    <row r="59" spans="1:5">
      <c r="A59" s="22" t="s">
        <v>975</v>
      </c>
      <c r="B59" s="23" t="s">
        <v>1205</v>
      </c>
      <c r="D59" t="s">
        <v>169</v>
      </c>
      <c r="E59" t="s">
        <v>170</v>
      </c>
    </row>
    <row r="60" spans="1:5">
      <c r="A60" s="22" t="s">
        <v>542</v>
      </c>
      <c r="B60" s="23" t="s">
        <v>1140</v>
      </c>
      <c r="D60" t="s">
        <v>171</v>
      </c>
      <c r="E60" t="s">
        <v>172</v>
      </c>
    </row>
    <row r="61" spans="1:5">
      <c r="A61" s="24" t="s">
        <v>1038</v>
      </c>
      <c r="B61" s="25" t="s">
        <v>1164</v>
      </c>
      <c r="D61" t="s">
        <v>173</v>
      </c>
      <c r="E61" t="s">
        <v>174</v>
      </c>
    </row>
    <row r="62" spans="1:5">
      <c r="A62" s="24" t="s">
        <v>1024</v>
      </c>
      <c r="B62" s="25" t="s">
        <v>560</v>
      </c>
      <c r="D62" t="s">
        <v>175</v>
      </c>
      <c r="E62" t="s">
        <v>176</v>
      </c>
    </row>
    <row r="63" spans="1:5">
      <c r="A63" s="22" t="s">
        <v>1260</v>
      </c>
      <c r="B63" s="23" t="s">
        <v>1186</v>
      </c>
      <c r="D63" t="s">
        <v>177</v>
      </c>
      <c r="E63" t="s">
        <v>178</v>
      </c>
    </row>
    <row r="64" spans="1:5">
      <c r="A64" s="22" t="s">
        <v>1141</v>
      </c>
      <c r="B64" s="23" t="s">
        <v>576</v>
      </c>
      <c r="D64" t="s">
        <v>179</v>
      </c>
      <c r="E64" t="s">
        <v>180</v>
      </c>
    </row>
    <row r="65" spans="1:5">
      <c r="A65" s="24" t="s">
        <v>586</v>
      </c>
      <c r="B65" s="25" t="s">
        <v>586</v>
      </c>
      <c r="D65" t="s">
        <v>181</v>
      </c>
      <c r="E65" t="s">
        <v>182</v>
      </c>
    </row>
    <row r="66" spans="1:5">
      <c r="A66" s="22" t="s">
        <v>1142</v>
      </c>
      <c r="B66" s="23" t="s">
        <v>1143</v>
      </c>
      <c r="D66" t="s">
        <v>183</v>
      </c>
      <c r="E66" t="s">
        <v>184</v>
      </c>
    </row>
    <row r="67" spans="1:5">
      <c r="A67" s="24" t="s">
        <v>1057</v>
      </c>
      <c r="B67" s="25" t="s">
        <v>1144</v>
      </c>
      <c r="D67" t="s">
        <v>185</v>
      </c>
      <c r="E67" t="s">
        <v>186</v>
      </c>
    </row>
    <row r="68" spans="1:5">
      <c r="A68" s="22" t="s">
        <v>632</v>
      </c>
      <c r="B68" s="23" t="s">
        <v>632</v>
      </c>
      <c r="D68" t="s">
        <v>187</v>
      </c>
      <c r="E68" t="s">
        <v>188</v>
      </c>
    </row>
    <row r="69" spans="1:5">
      <c r="A69" s="22" t="s">
        <v>1250</v>
      </c>
      <c r="B69" s="23" t="s">
        <v>1178</v>
      </c>
      <c r="D69" t="s">
        <v>189</v>
      </c>
      <c r="E69" t="s">
        <v>190</v>
      </c>
    </row>
    <row r="70" spans="1:5">
      <c r="A70" s="24" t="s">
        <v>1033</v>
      </c>
      <c r="B70" s="25" t="s">
        <v>1130</v>
      </c>
      <c r="D70" t="s">
        <v>191</v>
      </c>
      <c r="E70" t="s">
        <v>192</v>
      </c>
    </row>
    <row r="71" spans="1:5">
      <c r="A71" s="22" t="s">
        <v>1146</v>
      </c>
      <c r="B71" s="23" t="s">
        <v>1147</v>
      </c>
      <c r="D71" t="s">
        <v>193</v>
      </c>
      <c r="E71" t="s">
        <v>194</v>
      </c>
    </row>
    <row r="72" spans="1:5">
      <c r="A72" s="24" t="s">
        <v>660</v>
      </c>
      <c r="B72" s="25" t="s">
        <v>1148</v>
      </c>
      <c r="D72" t="s">
        <v>195</v>
      </c>
      <c r="E72" t="s">
        <v>196</v>
      </c>
    </row>
    <row r="73" spans="1:5">
      <c r="A73" s="22" t="s">
        <v>666</v>
      </c>
      <c r="B73" s="23" t="s">
        <v>1149</v>
      </c>
      <c r="D73" t="s">
        <v>197</v>
      </c>
      <c r="E73" t="s">
        <v>198</v>
      </c>
    </row>
    <row r="74" spans="1:5">
      <c r="A74" s="24" t="s">
        <v>668</v>
      </c>
      <c r="B74" s="25" t="s">
        <v>1150</v>
      </c>
      <c r="D74" t="s">
        <v>199</v>
      </c>
      <c r="E74" t="s">
        <v>200</v>
      </c>
    </row>
    <row r="75" spans="1:5">
      <c r="A75" s="22" t="s">
        <v>1027</v>
      </c>
      <c r="B75" s="23" t="s">
        <v>1151</v>
      </c>
      <c r="D75" t="s">
        <v>201</v>
      </c>
      <c r="E75" t="s">
        <v>202</v>
      </c>
    </row>
    <row r="76" spans="1:5">
      <c r="A76" s="24" t="s">
        <v>1262</v>
      </c>
      <c r="B76" s="25" t="s">
        <v>1187</v>
      </c>
      <c r="D76" t="s">
        <v>203</v>
      </c>
      <c r="E76" t="s">
        <v>204</v>
      </c>
    </row>
    <row r="77" spans="1:5">
      <c r="A77" s="24" t="s">
        <v>1264</v>
      </c>
      <c r="B77" s="25" t="s">
        <v>1185</v>
      </c>
      <c r="D77" t="s">
        <v>205</v>
      </c>
      <c r="E77" t="s">
        <v>206</v>
      </c>
    </row>
    <row r="78" spans="1:5">
      <c r="A78" s="22" t="s">
        <v>1251</v>
      </c>
      <c r="B78" s="23" t="s">
        <v>1179</v>
      </c>
      <c r="D78" t="s">
        <v>207</v>
      </c>
      <c r="E78" t="s">
        <v>208</v>
      </c>
    </row>
    <row r="79" spans="1:5">
      <c r="A79" s="24" t="s">
        <v>1152</v>
      </c>
      <c r="B79" s="25" t="s">
        <v>1153</v>
      </c>
      <c r="D79" t="s">
        <v>209</v>
      </c>
      <c r="E79" t="s">
        <v>210</v>
      </c>
    </row>
    <row r="80" spans="1:5">
      <c r="A80" s="22" t="s">
        <v>1028</v>
      </c>
      <c r="B80" s="23" t="s">
        <v>1154</v>
      </c>
      <c r="D80" t="s">
        <v>211</v>
      </c>
      <c r="E80" t="s">
        <v>212</v>
      </c>
    </row>
    <row r="81" spans="1:5">
      <c r="A81" s="24" t="s">
        <v>1155</v>
      </c>
      <c r="B81" s="25" t="s">
        <v>1156</v>
      </c>
      <c r="D81" t="s">
        <v>213</v>
      </c>
      <c r="E81" t="s">
        <v>214</v>
      </c>
    </row>
    <row r="82" spans="1:5">
      <c r="A82" s="22" t="s">
        <v>740</v>
      </c>
      <c r="B82" s="23" t="s">
        <v>1157</v>
      </c>
      <c r="D82" t="s">
        <v>215</v>
      </c>
      <c r="E82" t="s">
        <v>216</v>
      </c>
    </row>
    <row r="83" spans="1:5">
      <c r="A83" s="24" t="s">
        <v>1180</v>
      </c>
      <c r="B83" s="25" t="s">
        <v>1180</v>
      </c>
      <c r="D83" t="s">
        <v>217</v>
      </c>
      <c r="E83" t="s">
        <v>218</v>
      </c>
    </row>
    <row r="84" spans="1:5">
      <c r="A84" s="24" t="s">
        <v>1158</v>
      </c>
      <c r="B84" s="25" t="s">
        <v>1159</v>
      </c>
      <c r="D84" t="s">
        <v>219</v>
      </c>
      <c r="E84" t="s">
        <v>220</v>
      </c>
    </row>
    <row r="85" spans="1:5">
      <c r="A85" s="22" t="s">
        <v>1160</v>
      </c>
      <c r="B85" s="23" t="s">
        <v>1161</v>
      </c>
      <c r="D85" t="s">
        <v>221</v>
      </c>
      <c r="E85" t="s">
        <v>222</v>
      </c>
    </row>
    <row r="86" spans="1:5">
      <c r="A86" s="22" t="s">
        <v>1266</v>
      </c>
      <c r="B86" s="23" t="s">
        <v>1189</v>
      </c>
      <c r="D86" t="s">
        <v>223</v>
      </c>
      <c r="E86" t="s">
        <v>224</v>
      </c>
    </row>
    <row r="87" spans="1:5">
      <c r="A87" s="22" t="s">
        <v>1252</v>
      </c>
      <c r="B87" s="23" t="s">
        <v>1181</v>
      </c>
      <c r="D87" t="s">
        <v>225</v>
      </c>
      <c r="E87" t="s">
        <v>226</v>
      </c>
    </row>
    <row r="88" spans="1:5">
      <c r="A88" s="24" t="s">
        <v>989</v>
      </c>
      <c r="B88" s="25" t="s">
        <v>1162</v>
      </c>
      <c r="D88" t="s">
        <v>227</v>
      </c>
      <c r="E88" t="s">
        <v>228</v>
      </c>
    </row>
    <row r="89" spans="1:5">
      <c r="A89" s="22" t="s">
        <v>1029</v>
      </c>
      <c r="B89" s="23" t="s">
        <v>1163</v>
      </c>
      <c r="D89" t="s">
        <v>229</v>
      </c>
      <c r="E89" t="s">
        <v>230</v>
      </c>
    </row>
    <row r="90" spans="1:5">
      <c r="A90" s="24" t="s">
        <v>794</v>
      </c>
      <c r="B90" s="25" t="s">
        <v>794</v>
      </c>
      <c r="D90" t="s">
        <v>231</v>
      </c>
      <c r="E90" t="s">
        <v>232</v>
      </c>
    </row>
    <row r="91" spans="1:5">
      <c r="A91" s="22" t="s">
        <v>1165</v>
      </c>
      <c r="B91" s="23" t="s">
        <v>1166</v>
      </c>
      <c r="D91" t="s">
        <v>233</v>
      </c>
      <c r="E91" t="s">
        <v>234</v>
      </c>
    </row>
    <row r="92" spans="1:5">
      <c r="A92" s="24" t="s">
        <v>1258</v>
      </c>
      <c r="B92" s="25" t="s">
        <v>1183</v>
      </c>
      <c r="D92" t="s">
        <v>235</v>
      </c>
      <c r="E92" t="s">
        <v>236</v>
      </c>
    </row>
    <row r="93" spans="1:5">
      <c r="A93" s="24" t="s">
        <v>1259</v>
      </c>
      <c r="B93" s="25" t="s">
        <v>1167</v>
      </c>
      <c r="D93" t="s">
        <v>237</v>
      </c>
      <c r="E93" t="s">
        <v>238</v>
      </c>
    </row>
    <row r="94" spans="1:5">
      <c r="A94" s="22" t="s">
        <v>810</v>
      </c>
      <c r="B94" s="23" t="s">
        <v>810</v>
      </c>
      <c r="D94" t="s">
        <v>239</v>
      </c>
      <c r="E94" t="s">
        <v>240</v>
      </c>
    </row>
    <row r="95" spans="1:5">
      <c r="A95" s="24" t="s">
        <v>1214</v>
      </c>
      <c r="B95" s="25" t="s">
        <v>1168</v>
      </c>
      <c r="D95" t="s">
        <v>241</v>
      </c>
      <c r="E95" t="s">
        <v>242</v>
      </c>
    </row>
    <row r="96" spans="1:5">
      <c r="A96" s="22" t="s">
        <v>1253</v>
      </c>
      <c r="B96" s="23" t="s">
        <v>1182</v>
      </c>
      <c r="D96" t="s">
        <v>243</v>
      </c>
      <c r="E96" t="s">
        <v>244</v>
      </c>
    </row>
    <row r="97" spans="1:5">
      <c r="A97" s="24" t="s">
        <v>1053</v>
      </c>
      <c r="B97" s="25" t="s">
        <v>1188</v>
      </c>
      <c r="D97" t="s">
        <v>245</v>
      </c>
      <c r="E97" t="s">
        <v>246</v>
      </c>
    </row>
    <row r="98" spans="1:5">
      <c r="A98" s="24" t="s">
        <v>1267</v>
      </c>
      <c r="B98" s="25" t="s">
        <v>1190</v>
      </c>
      <c r="D98" t="s">
        <v>247</v>
      </c>
      <c r="E98" t="s">
        <v>248</v>
      </c>
    </row>
    <row r="99" spans="1:5">
      <c r="A99" s="24" t="s">
        <v>1045</v>
      </c>
      <c r="B99" s="25" t="s">
        <v>1192</v>
      </c>
      <c r="D99" t="s">
        <v>249</v>
      </c>
      <c r="E99" t="s">
        <v>250</v>
      </c>
    </row>
    <row r="100" spans="1:5">
      <c r="A100" s="22" t="s">
        <v>1026</v>
      </c>
      <c r="B100" s="23" t="s">
        <v>1193</v>
      </c>
      <c r="D100" t="s">
        <v>251</v>
      </c>
      <c r="E100" t="s">
        <v>252</v>
      </c>
    </row>
    <row r="101" spans="1:5">
      <c r="A101" s="24" t="s">
        <v>1194</v>
      </c>
      <c r="B101" s="25" t="s">
        <v>1195</v>
      </c>
      <c r="D101" t="s">
        <v>253</v>
      </c>
      <c r="E101" t="s">
        <v>254</v>
      </c>
    </row>
    <row r="102" spans="1:5">
      <c r="A102" s="22" t="s">
        <v>1196</v>
      </c>
      <c r="B102" s="23" t="s">
        <v>921</v>
      </c>
      <c r="D102" t="s">
        <v>255</v>
      </c>
      <c r="E102" t="s">
        <v>256</v>
      </c>
    </row>
    <row r="103" spans="1:5">
      <c r="A103" s="24" t="s">
        <v>1197</v>
      </c>
      <c r="B103" s="25" t="s">
        <v>1198</v>
      </c>
      <c r="D103" t="s">
        <v>257</v>
      </c>
      <c r="E103" t="s">
        <v>258</v>
      </c>
    </row>
    <row r="104" spans="1:5">
      <c r="A104" s="22" t="s">
        <v>1059</v>
      </c>
      <c r="B104" s="23" t="s">
        <v>1199</v>
      </c>
      <c r="D104" t="s">
        <v>259</v>
      </c>
      <c r="E104" t="s">
        <v>260</v>
      </c>
    </row>
    <row r="105" spans="1:5">
      <c r="A105" s="24" t="s">
        <v>1060</v>
      </c>
      <c r="B105" s="25" t="s">
        <v>1200</v>
      </c>
      <c r="D105" t="s">
        <v>261</v>
      </c>
      <c r="E105" t="s">
        <v>262</v>
      </c>
    </row>
    <row r="106" spans="1:5">
      <c r="A106" s="31" t="s">
        <v>1201</v>
      </c>
      <c r="B106" s="23" t="s">
        <v>1202</v>
      </c>
      <c r="D106" t="s">
        <v>263</v>
      </c>
      <c r="E106" t="s">
        <v>264</v>
      </c>
    </row>
    <row r="107" spans="1:5">
      <c r="A107" s="24" t="s">
        <v>1203</v>
      </c>
      <c r="B107" s="25" t="s">
        <v>1204</v>
      </c>
      <c r="D107" t="s">
        <v>265</v>
      </c>
      <c r="E107" t="s">
        <v>266</v>
      </c>
    </row>
    <row r="108" spans="1:5">
      <c r="A108" s="22" t="s">
        <v>1254</v>
      </c>
      <c r="B108" s="23" t="s">
        <v>1184</v>
      </c>
      <c r="D108" t="s">
        <v>267</v>
      </c>
      <c r="E108" t="s">
        <v>268</v>
      </c>
    </row>
    <row r="109" spans="1:5">
      <c r="A109" s="22" t="s">
        <v>1268</v>
      </c>
      <c r="B109" s="23" t="s">
        <v>1191</v>
      </c>
      <c r="D109" t="s">
        <v>269</v>
      </c>
      <c r="E109" t="s">
        <v>270</v>
      </c>
    </row>
    <row r="110" spans="1:5">
      <c r="D110" t="s">
        <v>271</v>
      </c>
      <c r="E110" t="s">
        <v>272</v>
      </c>
    </row>
    <row r="111" spans="1:5">
      <c r="D111" t="s">
        <v>273</v>
      </c>
      <c r="E111" t="s">
        <v>274</v>
      </c>
    </row>
    <row r="112" spans="1:5">
      <c r="D112" t="s">
        <v>275</v>
      </c>
      <c r="E112" t="s">
        <v>276</v>
      </c>
    </row>
    <row r="113" spans="4:5">
      <c r="D113" t="s">
        <v>277</v>
      </c>
      <c r="E113" t="s">
        <v>278</v>
      </c>
    </row>
    <row r="114" spans="4:5">
      <c r="D114" t="s">
        <v>1081</v>
      </c>
      <c r="E114" t="s">
        <v>1206</v>
      </c>
    </row>
    <row r="115" spans="4:5">
      <c r="D115" t="s">
        <v>279</v>
      </c>
      <c r="E115" t="s">
        <v>280</v>
      </c>
    </row>
    <row r="116" spans="4:5">
      <c r="D116" t="s">
        <v>281</v>
      </c>
      <c r="E116" t="s">
        <v>282</v>
      </c>
    </row>
    <row r="117" spans="4:5">
      <c r="D117" t="s">
        <v>283</v>
      </c>
      <c r="E117" t="s">
        <v>284</v>
      </c>
    </row>
    <row r="118" spans="4:5">
      <c r="D118" t="s">
        <v>285</v>
      </c>
      <c r="E118" t="s">
        <v>286</v>
      </c>
    </row>
    <row r="119" spans="4:5">
      <c r="D119" t="s">
        <v>287</v>
      </c>
      <c r="E119" t="s">
        <v>288</v>
      </c>
    </row>
    <row r="120" spans="4:5">
      <c r="D120" t="s">
        <v>289</v>
      </c>
      <c r="E120" t="s">
        <v>290</v>
      </c>
    </row>
    <row r="121" spans="4:5">
      <c r="D121" t="s">
        <v>291</v>
      </c>
      <c r="E121" t="s">
        <v>292</v>
      </c>
    </row>
    <row r="122" spans="4:5">
      <c r="D122" s="30" t="s">
        <v>293</v>
      </c>
      <c r="E122" t="s">
        <v>294</v>
      </c>
    </row>
    <row r="123" spans="4:5">
      <c r="D123" s="29" t="s">
        <v>295</v>
      </c>
      <c r="E123" t="s">
        <v>296</v>
      </c>
    </row>
    <row r="124" spans="4:5">
      <c r="D124" t="s">
        <v>297</v>
      </c>
      <c r="E124" t="s">
        <v>298</v>
      </c>
    </row>
    <row r="125" spans="4:5">
      <c r="D125" t="s">
        <v>299</v>
      </c>
      <c r="E125" t="s">
        <v>300</v>
      </c>
    </row>
    <row r="126" spans="4:5">
      <c r="D126" t="s">
        <v>301</v>
      </c>
      <c r="E126" t="s">
        <v>302</v>
      </c>
    </row>
    <row r="127" spans="4:5">
      <c r="D127" t="s">
        <v>303</v>
      </c>
      <c r="E127" t="s">
        <v>304</v>
      </c>
    </row>
    <row r="128" spans="4:5">
      <c r="D128" t="s">
        <v>305</v>
      </c>
      <c r="E128" t="s">
        <v>306</v>
      </c>
    </row>
    <row r="129" spans="4:5">
      <c r="D129" t="s">
        <v>307</v>
      </c>
      <c r="E129" t="s">
        <v>308</v>
      </c>
    </row>
    <row r="130" spans="4:5">
      <c r="D130" t="s">
        <v>309</v>
      </c>
      <c r="E130" t="s">
        <v>310</v>
      </c>
    </row>
    <row r="131" spans="4:5">
      <c r="D131" t="s">
        <v>311</v>
      </c>
      <c r="E131" t="s">
        <v>312</v>
      </c>
    </row>
    <row r="132" spans="4:5">
      <c r="D132" t="s">
        <v>313</v>
      </c>
      <c r="E132" t="s">
        <v>314</v>
      </c>
    </row>
    <row r="133" spans="4:5">
      <c r="D133" t="s">
        <v>315</v>
      </c>
      <c r="E133" t="s">
        <v>316</v>
      </c>
    </row>
    <row r="134" spans="4:5">
      <c r="D134" t="s">
        <v>317</v>
      </c>
      <c r="E134" t="s">
        <v>318</v>
      </c>
    </row>
    <row r="135" spans="4:5">
      <c r="D135" t="s">
        <v>319</v>
      </c>
      <c r="E135" t="s">
        <v>320</v>
      </c>
    </row>
    <row r="136" spans="4:5">
      <c r="D136" t="s">
        <v>321</v>
      </c>
      <c r="E136" t="s">
        <v>322</v>
      </c>
    </row>
    <row r="137" spans="4:5">
      <c r="D137" t="s">
        <v>323</v>
      </c>
      <c r="E137" t="s">
        <v>324</v>
      </c>
    </row>
    <row r="138" spans="4:5">
      <c r="D138" t="s">
        <v>325</v>
      </c>
      <c r="E138" t="s">
        <v>326</v>
      </c>
    </row>
    <row r="139" spans="4:5">
      <c r="D139" t="s">
        <v>327</v>
      </c>
      <c r="E139" t="s">
        <v>328</v>
      </c>
    </row>
    <row r="140" spans="4:5">
      <c r="D140" t="s">
        <v>1067</v>
      </c>
      <c r="E140" t="s">
        <v>330</v>
      </c>
    </row>
    <row r="141" spans="4:5">
      <c r="D141" t="s">
        <v>1207</v>
      </c>
      <c r="E141" t="s">
        <v>332</v>
      </c>
    </row>
    <row r="142" spans="4:5">
      <c r="D142" t="s">
        <v>1208</v>
      </c>
      <c r="E142" t="s">
        <v>334</v>
      </c>
    </row>
    <row r="143" spans="4:5">
      <c r="D143" t="s">
        <v>335</v>
      </c>
      <c r="E143" t="s">
        <v>336</v>
      </c>
    </row>
    <row r="144" spans="4:5">
      <c r="D144" t="s">
        <v>337</v>
      </c>
      <c r="E144" t="s">
        <v>338</v>
      </c>
    </row>
    <row r="145" spans="4:5">
      <c r="D145" t="s">
        <v>339</v>
      </c>
      <c r="E145" t="s">
        <v>340</v>
      </c>
    </row>
    <row r="146" spans="4:5">
      <c r="D146" t="s">
        <v>341</v>
      </c>
      <c r="E146" t="s">
        <v>342</v>
      </c>
    </row>
    <row r="147" spans="4:5">
      <c r="D147" t="s">
        <v>343</v>
      </c>
      <c r="E147" t="s">
        <v>344</v>
      </c>
    </row>
    <row r="148" spans="4:5">
      <c r="D148" t="s">
        <v>345</v>
      </c>
      <c r="E148" t="s">
        <v>346</v>
      </c>
    </row>
    <row r="149" spans="4:5">
      <c r="D149" t="s">
        <v>347</v>
      </c>
      <c r="E149" t="s">
        <v>348</v>
      </c>
    </row>
    <row r="150" spans="4:5">
      <c r="D150" t="s">
        <v>349</v>
      </c>
      <c r="E150" t="s">
        <v>350</v>
      </c>
    </row>
    <row r="151" spans="4:5">
      <c r="D151" t="s">
        <v>351</v>
      </c>
      <c r="E151" t="s">
        <v>352</v>
      </c>
    </row>
    <row r="152" spans="4:5">
      <c r="D152" t="s">
        <v>353</v>
      </c>
      <c r="E152" t="s">
        <v>354</v>
      </c>
    </row>
    <row r="153" spans="4:5">
      <c r="D153" t="s">
        <v>355</v>
      </c>
      <c r="E153" t="s">
        <v>356</v>
      </c>
    </row>
    <row r="154" spans="4:5">
      <c r="D154" t="s">
        <v>357</v>
      </c>
      <c r="E154" t="s">
        <v>358</v>
      </c>
    </row>
    <row r="155" spans="4:5">
      <c r="D155" t="s">
        <v>359</v>
      </c>
      <c r="E155" t="s">
        <v>360</v>
      </c>
    </row>
    <row r="156" spans="4:5">
      <c r="D156" s="29" t="s">
        <v>361</v>
      </c>
      <c r="E156" t="s">
        <v>362</v>
      </c>
    </row>
    <row r="157" spans="4:5">
      <c r="D157" t="s">
        <v>363</v>
      </c>
      <c r="E157" t="s">
        <v>364</v>
      </c>
    </row>
    <row r="158" spans="4:5">
      <c r="D158" t="s">
        <v>365</v>
      </c>
      <c r="E158" t="s">
        <v>366</v>
      </c>
    </row>
    <row r="159" spans="4:5">
      <c r="D159" t="s">
        <v>367</v>
      </c>
      <c r="E159" t="s">
        <v>368</v>
      </c>
    </row>
    <row r="160" spans="4:5">
      <c r="D160" t="s">
        <v>369</v>
      </c>
      <c r="E160" t="s">
        <v>370</v>
      </c>
    </row>
    <row r="161" spans="4:5">
      <c r="D161" t="s">
        <v>371</v>
      </c>
      <c r="E161" t="s">
        <v>372</v>
      </c>
    </row>
    <row r="162" spans="4:5">
      <c r="D162" t="s">
        <v>373</v>
      </c>
      <c r="E162" t="s">
        <v>374</v>
      </c>
    </row>
    <row r="163" spans="4:5">
      <c r="D163" t="s">
        <v>375</v>
      </c>
      <c r="E163" t="s">
        <v>376</v>
      </c>
    </row>
    <row r="164" spans="4:5">
      <c r="D164" t="s">
        <v>377</v>
      </c>
      <c r="E164" t="s">
        <v>378</v>
      </c>
    </row>
    <row r="165" spans="4:5">
      <c r="D165" t="s">
        <v>379</v>
      </c>
      <c r="E165" t="s">
        <v>380</v>
      </c>
    </row>
    <row r="166" spans="4:5">
      <c r="D166" t="s">
        <v>381</v>
      </c>
      <c r="E166" t="s">
        <v>382</v>
      </c>
    </row>
    <row r="167" spans="4:5">
      <c r="D167" t="s">
        <v>383</v>
      </c>
      <c r="E167" t="s">
        <v>384</v>
      </c>
    </row>
    <row r="168" spans="4:5">
      <c r="D168" t="s">
        <v>385</v>
      </c>
      <c r="E168" t="s">
        <v>386</v>
      </c>
    </row>
    <row r="169" spans="4:5">
      <c r="D169" t="s">
        <v>387</v>
      </c>
      <c r="E169" t="s">
        <v>388</v>
      </c>
    </row>
    <row r="170" spans="4:5">
      <c r="D170" t="s">
        <v>389</v>
      </c>
      <c r="E170" t="s">
        <v>390</v>
      </c>
    </row>
    <row r="171" spans="4:5">
      <c r="D171" t="s">
        <v>391</v>
      </c>
      <c r="E171" t="s">
        <v>392</v>
      </c>
    </row>
    <row r="172" spans="4:5">
      <c r="D172" t="s">
        <v>393</v>
      </c>
      <c r="E172" t="s">
        <v>394</v>
      </c>
    </row>
    <row r="173" spans="4:5">
      <c r="D173" t="s">
        <v>395</v>
      </c>
      <c r="E173" t="s">
        <v>396</v>
      </c>
    </row>
    <row r="174" spans="4:5">
      <c r="D174" t="s">
        <v>397</v>
      </c>
      <c r="E174" t="s">
        <v>398</v>
      </c>
    </row>
    <row r="175" spans="4:5">
      <c r="D175" t="s">
        <v>399</v>
      </c>
      <c r="E175" t="s">
        <v>400</v>
      </c>
    </row>
    <row r="176" spans="4:5">
      <c r="D176" t="s">
        <v>401</v>
      </c>
      <c r="E176" t="s">
        <v>402</v>
      </c>
    </row>
    <row r="177" spans="4:5">
      <c r="D177" t="s">
        <v>403</v>
      </c>
      <c r="E177" t="s">
        <v>404</v>
      </c>
    </row>
    <row r="178" spans="4:5">
      <c r="D178" t="s">
        <v>405</v>
      </c>
      <c r="E178" t="s">
        <v>406</v>
      </c>
    </row>
    <row r="179" spans="4:5">
      <c r="D179" s="30" t="s">
        <v>407</v>
      </c>
      <c r="E179" t="s">
        <v>408</v>
      </c>
    </row>
    <row r="180" spans="4:5">
      <c r="D180" t="s">
        <v>409</v>
      </c>
      <c r="E180" t="s">
        <v>410</v>
      </c>
    </row>
    <row r="181" spans="4:5">
      <c r="D181" t="s">
        <v>411</v>
      </c>
      <c r="E181" t="s">
        <v>412</v>
      </c>
    </row>
    <row r="182" spans="4:5">
      <c r="D182" t="s">
        <v>413</v>
      </c>
      <c r="E182" t="s">
        <v>414</v>
      </c>
    </row>
    <row r="183" spans="4:5">
      <c r="D183" t="s">
        <v>415</v>
      </c>
      <c r="E183" t="s">
        <v>416</v>
      </c>
    </row>
    <row r="184" spans="4:5">
      <c r="D184" t="s">
        <v>417</v>
      </c>
      <c r="E184" t="s">
        <v>418</v>
      </c>
    </row>
    <row r="185" spans="4:5">
      <c r="D185" t="s">
        <v>419</v>
      </c>
      <c r="E185" t="s">
        <v>420</v>
      </c>
    </row>
    <row r="186" spans="4:5">
      <c r="D186" t="s">
        <v>421</v>
      </c>
      <c r="E186" t="s">
        <v>422</v>
      </c>
    </row>
    <row r="187" spans="4:5">
      <c r="D187" t="s">
        <v>423</v>
      </c>
      <c r="E187" t="s">
        <v>424</v>
      </c>
    </row>
    <row r="188" spans="4:5">
      <c r="D188" t="s">
        <v>425</v>
      </c>
      <c r="E188" t="s">
        <v>426</v>
      </c>
    </row>
    <row r="189" spans="4:5">
      <c r="D189" t="s">
        <v>427</v>
      </c>
      <c r="E189" t="s">
        <v>428</v>
      </c>
    </row>
    <row r="190" spans="4:5">
      <c r="D190" t="s">
        <v>429</v>
      </c>
      <c r="E190" t="s">
        <v>430</v>
      </c>
    </row>
    <row r="191" spans="4:5">
      <c r="D191" t="s">
        <v>431</v>
      </c>
      <c r="E191" t="s">
        <v>432</v>
      </c>
    </row>
    <row r="192" spans="4:5">
      <c r="D192" t="s">
        <v>433</v>
      </c>
      <c r="E192" t="s">
        <v>434</v>
      </c>
    </row>
    <row r="193" spans="4:5">
      <c r="D193" t="s">
        <v>435</v>
      </c>
      <c r="E193" t="s">
        <v>436</v>
      </c>
    </row>
    <row r="194" spans="4:5">
      <c r="D194" t="s">
        <v>437</v>
      </c>
      <c r="E194" t="s">
        <v>438</v>
      </c>
    </row>
    <row r="195" spans="4:5">
      <c r="D195" t="s">
        <v>439</v>
      </c>
      <c r="E195" t="s">
        <v>440</v>
      </c>
    </row>
    <row r="196" spans="4:5">
      <c r="D196" t="s">
        <v>441</v>
      </c>
      <c r="E196" t="s">
        <v>442</v>
      </c>
    </row>
    <row r="197" spans="4:5">
      <c r="D197" t="s">
        <v>443</v>
      </c>
      <c r="E197" t="s">
        <v>444</v>
      </c>
    </row>
    <row r="198" spans="4:5">
      <c r="D198" t="s">
        <v>445</v>
      </c>
      <c r="E198" t="s">
        <v>446</v>
      </c>
    </row>
    <row r="199" spans="4:5">
      <c r="D199" t="s">
        <v>447</v>
      </c>
      <c r="E199" t="s">
        <v>448</v>
      </c>
    </row>
    <row r="200" spans="4:5">
      <c r="D200" t="s">
        <v>449</v>
      </c>
      <c r="E200" t="s">
        <v>450</v>
      </c>
    </row>
    <row r="201" spans="4:5">
      <c r="D201" t="s">
        <v>451</v>
      </c>
      <c r="E201" t="s">
        <v>452</v>
      </c>
    </row>
    <row r="202" spans="4:5">
      <c r="D202" t="s">
        <v>453</v>
      </c>
      <c r="E202" t="s">
        <v>454</v>
      </c>
    </row>
    <row r="203" spans="4:5">
      <c r="D203" t="s">
        <v>455</v>
      </c>
      <c r="E203" t="s">
        <v>456</v>
      </c>
    </row>
    <row r="204" spans="4:5">
      <c r="D204" t="s">
        <v>457</v>
      </c>
      <c r="E204" t="s">
        <v>458</v>
      </c>
    </row>
    <row r="205" spans="4:5">
      <c r="D205" t="s">
        <v>459</v>
      </c>
      <c r="E205" t="s">
        <v>460</v>
      </c>
    </row>
    <row r="206" spans="4:5">
      <c r="D206" t="s">
        <v>1211</v>
      </c>
      <c r="E206" t="s">
        <v>463</v>
      </c>
    </row>
    <row r="207" spans="4:5">
      <c r="D207" t="s">
        <v>464</v>
      </c>
      <c r="E207" t="s">
        <v>465</v>
      </c>
    </row>
    <row r="208" spans="4:5">
      <c r="D208" t="s">
        <v>466</v>
      </c>
      <c r="E208" t="s">
        <v>467</v>
      </c>
    </row>
    <row r="209" spans="4:5">
      <c r="D209" t="s">
        <v>468</v>
      </c>
      <c r="E209" t="s">
        <v>469</v>
      </c>
    </row>
    <row r="210" spans="4:5">
      <c r="D210" t="s">
        <v>470</v>
      </c>
      <c r="E210" t="s">
        <v>471</v>
      </c>
    </row>
    <row r="211" spans="4:5">
      <c r="D211" t="s">
        <v>472</v>
      </c>
      <c r="E211" t="s">
        <v>473</v>
      </c>
    </row>
    <row r="212" spans="4:5">
      <c r="D212" t="s">
        <v>474</v>
      </c>
      <c r="E212" t="s">
        <v>475</v>
      </c>
    </row>
    <row r="213" spans="4:5">
      <c r="D213" t="s">
        <v>476</v>
      </c>
      <c r="E213" t="s">
        <v>477</v>
      </c>
    </row>
    <row r="214" spans="4:5">
      <c r="D214" t="s">
        <v>478</v>
      </c>
      <c r="E214" t="s">
        <v>479</v>
      </c>
    </row>
    <row r="215" spans="4:5">
      <c r="D215" t="s">
        <v>480</v>
      </c>
      <c r="E215" t="s">
        <v>481</v>
      </c>
    </row>
    <row r="216" spans="4:5">
      <c r="D216" t="s">
        <v>482</v>
      </c>
      <c r="E216" t="s">
        <v>483</v>
      </c>
    </row>
    <row r="217" spans="4:5">
      <c r="D217" t="s">
        <v>484</v>
      </c>
      <c r="E217" t="s">
        <v>485</v>
      </c>
    </row>
    <row r="218" spans="4:5">
      <c r="D218" t="s">
        <v>486</v>
      </c>
      <c r="E218" t="s">
        <v>487</v>
      </c>
    </row>
    <row r="219" spans="4:5">
      <c r="D219" t="s">
        <v>488</v>
      </c>
      <c r="E219" t="s">
        <v>489</v>
      </c>
    </row>
    <row r="220" spans="4:5">
      <c r="D220" t="s">
        <v>490</v>
      </c>
      <c r="E220" t="s">
        <v>491</v>
      </c>
    </row>
    <row r="221" spans="4:5">
      <c r="D221" t="s">
        <v>492</v>
      </c>
      <c r="E221" t="s">
        <v>493</v>
      </c>
    </row>
    <row r="222" spans="4:5">
      <c r="D222" t="s">
        <v>494</v>
      </c>
      <c r="E222" t="s">
        <v>495</v>
      </c>
    </row>
    <row r="223" spans="4:5">
      <c r="D223" t="s">
        <v>496</v>
      </c>
      <c r="E223" t="s">
        <v>497</v>
      </c>
    </row>
    <row r="224" spans="4:5">
      <c r="D224" t="s">
        <v>498</v>
      </c>
      <c r="E224" t="s">
        <v>499</v>
      </c>
    </row>
    <row r="225" spans="3:5">
      <c r="D225" t="s">
        <v>500</v>
      </c>
      <c r="E225" t="s">
        <v>501</v>
      </c>
    </row>
    <row r="226" spans="3:5">
      <c r="D226" t="s">
        <v>502</v>
      </c>
      <c r="E226" t="s">
        <v>503</v>
      </c>
    </row>
    <row r="227" spans="3:5">
      <c r="D227" t="s">
        <v>504</v>
      </c>
      <c r="E227" t="s">
        <v>505</v>
      </c>
    </row>
    <row r="228" spans="3:5">
      <c r="D228" t="s">
        <v>506</v>
      </c>
      <c r="E228" t="s">
        <v>507</v>
      </c>
    </row>
    <row r="229" spans="3:5">
      <c r="D229" t="s">
        <v>508</v>
      </c>
      <c r="E229" t="s">
        <v>509</v>
      </c>
    </row>
    <row r="230" spans="3:5">
      <c r="D230" t="s">
        <v>510</v>
      </c>
      <c r="E230" t="s">
        <v>511</v>
      </c>
    </row>
    <row r="231" spans="3:5">
      <c r="D231" t="s">
        <v>512</v>
      </c>
      <c r="E231" t="s">
        <v>513</v>
      </c>
    </row>
    <row r="232" spans="3:5">
      <c r="D232" t="s">
        <v>1088</v>
      </c>
      <c r="E232" t="s">
        <v>515</v>
      </c>
    </row>
    <row r="233" spans="3:5">
      <c r="D233" t="s">
        <v>516</v>
      </c>
      <c r="E233" t="s">
        <v>517</v>
      </c>
    </row>
    <row r="234" spans="3:5">
      <c r="D234" t="s">
        <v>1230</v>
      </c>
      <c r="E234" t="s">
        <v>1231</v>
      </c>
    </row>
    <row r="235" spans="3:5">
      <c r="D235" t="s">
        <v>518</v>
      </c>
      <c r="E235" t="s">
        <v>519</v>
      </c>
    </row>
    <row r="236" spans="3:5">
      <c r="D236" t="s">
        <v>520</v>
      </c>
      <c r="E236" t="s">
        <v>521</v>
      </c>
    </row>
    <row r="237" spans="3:5">
      <c r="C237" s="52" t="s">
        <v>1223</v>
      </c>
      <c r="D237" s="45" t="s">
        <v>1232</v>
      </c>
      <c r="E237" t="s">
        <v>523</v>
      </c>
    </row>
    <row r="238" spans="3:5">
      <c r="D238" t="s">
        <v>1034</v>
      </c>
      <c r="E238" t="s">
        <v>525</v>
      </c>
    </row>
    <row r="239" spans="3:5">
      <c r="D239" t="s">
        <v>526</v>
      </c>
      <c r="E239" t="s">
        <v>527</v>
      </c>
    </row>
    <row r="240" spans="3:5">
      <c r="D240" t="s">
        <v>1226</v>
      </c>
      <c r="E240" t="s">
        <v>529</v>
      </c>
    </row>
    <row r="241" spans="3:5">
      <c r="D241" t="s">
        <v>530</v>
      </c>
      <c r="E241" t="s">
        <v>531</v>
      </c>
    </row>
    <row r="242" spans="3:5">
      <c r="C242" s="52" t="s">
        <v>1223</v>
      </c>
      <c r="D242" s="45" t="s">
        <v>1233</v>
      </c>
      <c r="E242" t="s">
        <v>533</v>
      </c>
    </row>
    <row r="243" spans="3:5">
      <c r="D243" t="s">
        <v>534</v>
      </c>
      <c r="E243" t="s">
        <v>535</v>
      </c>
    </row>
    <row r="244" spans="3:5">
      <c r="D244" t="s">
        <v>536</v>
      </c>
      <c r="E244" t="s">
        <v>537</v>
      </c>
    </row>
    <row r="245" spans="3:5">
      <c r="D245" t="s">
        <v>538</v>
      </c>
      <c r="E245" t="s">
        <v>539</v>
      </c>
    </row>
    <row r="246" spans="3:5">
      <c r="D246" t="s">
        <v>540</v>
      </c>
      <c r="E246" t="s">
        <v>541</v>
      </c>
    </row>
    <row r="247" spans="3:5">
      <c r="D247" t="s">
        <v>542</v>
      </c>
      <c r="E247" t="s">
        <v>543</v>
      </c>
    </row>
    <row r="248" spans="3:5">
      <c r="D248" t="s">
        <v>1083</v>
      </c>
      <c r="E248" t="s">
        <v>1209</v>
      </c>
    </row>
    <row r="249" spans="3:5">
      <c r="D249" t="s">
        <v>544</v>
      </c>
      <c r="E249" t="s">
        <v>545</v>
      </c>
    </row>
    <row r="250" spans="3:5">
      <c r="D250" t="s">
        <v>546</v>
      </c>
      <c r="E250" t="s">
        <v>547</v>
      </c>
    </row>
    <row r="251" spans="3:5">
      <c r="D251" t="s">
        <v>548</v>
      </c>
      <c r="E251" t="s">
        <v>549</v>
      </c>
    </row>
    <row r="252" spans="3:5">
      <c r="D252" t="s">
        <v>550</v>
      </c>
      <c r="E252" t="s">
        <v>551</v>
      </c>
    </row>
    <row r="253" spans="3:5">
      <c r="D253" t="s">
        <v>554</v>
      </c>
      <c r="E253" t="s">
        <v>555</v>
      </c>
    </row>
    <row r="254" spans="3:5">
      <c r="D254" t="s">
        <v>556</v>
      </c>
      <c r="E254" t="s">
        <v>557</v>
      </c>
    </row>
    <row r="255" spans="3:5">
      <c r="D255" t="s">
        <v>558</v>
      </c>
      <c r="E255" t="s">
        <v>559</v>
      </c>
    </row>
    <row r="256" spans="3:5">
      <c r="D256" t="s">
        <v>560</v>
      </c>
      <c r="E256" t="s">
        <v>561</v>
      </c>
    </row>
    <row r="257" spans="4:5">
      <c r="D257" t="s">
        <v>562</v>
      </c>
      <c r="E257" t="s">
        <v>563</v>
      </c>
    </row>
    <row r="258" spans="4:5">
      <c r="D258" t="s">
        <v>564</v>
      </c>
      <c r="E258" t="s">
        <v>565</v>
      </c>
    </row>
    <row r="259" spans="4:5">
      <c r="D259" t="s">
        <v>566</v>
      </c>
      <c r="E259" t="s">
        <v>567</v>
      </c>
    </row>
    <row r="260" spans="4:5">
      <c r="D260" t="s">
        <v>568</v>
      </c>
      <c r="E260" t="s">
        <v>569</v>
      </c>
    </row>
    <row r="261" spans="4:5">
      <c r="D261" t="s">
        <v>570</v>
      </c>
      <c r="E261" t="s">
        <v>571</v>
      </c>
    </row>
    <row r="262" spans="4:5">
      <c r="D262" t="s">
        <v>572</v>
      </c>
      <c r="E262" t="s">
        <v>573</v>
      </c>
    </row>
    <row r="263" spans="4:5">
      <c r="D263" t="s">
        <v>574</v>
      </c>
      <c r="E263" t="s">
        <v>575</v>
      </c>
    </row>
    <row r="264" spans="4:5">
      <c r="D264" t="s">
        <v>1236</v>
      </c>
      <c r="E264" t="s">
        <v>1237</v>
      </c>
    </row>
    <row r="265" spans="4:5">
      <c r="D265" t="s">
        <v>576</v>
      </c>
      <c r="E265" t="s">
        <v>577</v>
      </c>
    </row>
    <row r="266" spans="4:5">
      <c r="D266" t="s">
        <v>578</v>
      </c>
      <c r="E266" t="s">
        <v>579</v>
      </c>
    </row>
    <row r="267" spans="4:5">
      <c r="D267" t="s">
        <v>580</v>
      </c>
      <c r="E267" t="s">
        <v>581</v>
      </c>
    </row>
    <row r="268" spans="4:5">
      <c r="D268" t="s">
        <v>582</v>
      </c>
      <c r="E268" t="s">
        <v>583</v>
      </c>
    </row>
    <row r="269" spans="4:5">
      <c r="D269" t="s">
        <v>584</v>
      </c>
      <c r="E269" t="s">
        <v>585</v>
      </c>
    </row>
    <row r="270" spans="4:5">
      <c r="D270" t="s">
        <v>586</v>
      </c>
      <c r="E270" t="s">
        <v>587</v>
      </c>
    </row>
    <row r="271" spans="4:5">
      <c r="D271" t="s">
        <v>588</v>
      </c>
      <c r="E271" t="s">
        <v>589</v>
      </c>
    </row>
    <row r="272" spans="4:5">
      <c r="D272" t="s">
        <v>590</v>
      </c>
      <c r="E272" t="s">
        <v>591</v>
      </c>
    </row>
    <row r="273" spans="4:5">
      <c r="D273" t="s">
        <v>592</v>
      </c>
      <c r="E273" t="s">
        <v>593</v>
      </c>
    </row>
    <row r="274" spans="4:5">
      <c r="D274" t="s">
        <v>594</v>
      </c>
      <c r="E274" t="s">
        <v>595</v>
      </c>
    </row>
    <row r="275" spans="4:5">
      <c r="D275" t="s">
        <v>596</v>
      </c>
      <c r="E275" t="s">
        <v>597</v>
      </c>
    </row>
    <row r="276" spans="4:5">
      <c r="D276" t="s">
        <v>598</v>
      </c>
      <c r="E276" t="s">
        <v>599</v>
      </c>
    </row>
    <row r="277" spans="4:5">
      <c r="D277" t="s">
        <v>600</v>
      </c>
      <c r="E277" t="s">
        <v>601</v>
      </c>
    </row>
    <row r="278" spans="4:5">
      <c r="D278" t="s">
        <v>602</v>
      </c>
      <c r="E278" t="s">
        <v>603</v>
      </c>
    </row>
    <row r="279" spans="4:5">
      <c r="D279" t="s">
        <v>604</v>
      </c>
      <c r="E279" t="s">
        <v>605</v>
      </c>
    </row>
    <row r="280" spans="4:5">
      <c r="D280" t="s">
        <v>606</v>
      </c>
      <c r="E280" t="s">
        <v>607</v>
      </c>
    </row>
    <row r="281" spans="4:5">
      <c r="D281" t="s">
        <v>608</v>
      </c>
      <c r="E281" t="s">
        <v>609</v>
      </c>
    </row>
    <row r="282" spans="4:5">
      <c r="D282" s="30" t="s">
        <v>610</v>
      </c>
      <c r="E282" t="s">
        <v>611</v>
      </c>
    </row>
    <row r="283" spans="4:5">
      <c r="D283" t="s">
        <v>612</v>
      </c>
      <c r="E283" t="s">
        <v>613</v>
      </c>
    </row>
    <row r="284" spans="4:5">
      <c r="D284" t="s">
        <v>614</v>
      </c>
      <c r="E284" t="s">
        <v>615</v>
      </c>
    </row>
    <row r="285" spans="4:5">
      <c r="D285" t="s">
        <v>616</v>
      </c>
      <c r="E285" t="s">
        <v>617</v>
      </c>
    </row>
    <row r="286" spans="4:5">
      <c r="D286" t="s">
        <v>618</v>
      </c>
      <c r="E286" t="s">
        <v>619</v>
      </c>
    </row>
    <row r="287" spans="4:5">
      <c r="D287" t="s">
        <v>620</v>
      </c>
      <c r="E287" t="s">
        <v>621</v>
      </c>
    </row>
    <row r="288" spans="4:5">
      <c r="D288" t="s">
        <v>622</v>
      </c>
      <c r="E288" t="s">
        <v>623</v>
      </c>
    </row>
    <row r="289" spans="4:5">
      <c r="D289" t="s">
        <v>624</v>
      </c>
      <c r="E289" t="s">
        <v>625</v>
      </c>
    </row>
    <row r="290" spans="4:5">
      <c r="D290" t="s">
        <v>626</v>
      </c>
      <c r="E290" t="s">
        <v>627</v>
      </c>
    </row>
    <row r="291" spans="4:5">
      <c r="D291" t="s">
        <v>628</v>
      </c>
      <c r="E291" t="s">
        <v>629</v>
      </c>
    </row>
    <row r="292" spans="4:5">
      <c r="D292" t="s">
        <v>630</v>
      </c>
      <c r="E292" t="s">
        <v>631</v>
      </c>
    </row>
    <row r="293" spans="4:5">
      <c r="D293" t="s">
        <v>632</v>
      </c>
      <c r="E293" t="s">
        <v>633</v>
      </c>
    </row>
    <row r="294" spans="4:5">
      <c r="D294" t="s">
        <v>634</v>
      </c>
      <c r="E294" t="s">
        <v>635</v>
      </c>
    </row>
    <row r="295" spans="4:5">
      <c r="D295" t="s">
        <v>636</v>
      </c>
      <c r="E295" t="s">
        <v>637</v>
      </c>
    </row>
    <row r="296" spans="4:5">
      <c r="D296" t="s">
        <v>638</v>
      </c>
      <c r="E296" t="s">
        <v>639</v>
      </c>
    </row>
    <row r="297" spans="4:5">
      <c r="D297" t="s">
        <v>640</v>
      </c>
      <c r="E297" t="s">
        <v>641</v>
      </c>
    </row>
    <row r="298" spans="4:5">
      <c r="D298" t="s">
        <v>642</v>
      </c>
      <c r="E298" t="s">
        <v>643</v>
      </c>
    </row>
    <row r="299" spans="4:5">
      <c r="D299" t="s">
        <v>644</v>
      </c>
      <c r="E299" t="s">
        <v>645</v>
      </c>
    </row>
    <row r="300" spans="4:5">
      <c r="D300" t="s">
        <v>646</v>
      </c>
      <c r="E300" t="s">
        <v>647</v>
      </c>
    </row>
    <row r="301" spans="4:5">
      <c r="D301" t="s">
        <v>648</v>
      </c>
      <c r="E301" t="s">
        <v>649</v>
      </c>
    </row>
    <row r="302" spans="4:5">
      <c r="D302" t="s">
        <v>650</v>
      </c>
      <c r="E302" t="s">
        <v>651</v>
      </c>
    </row>
    <row r="303" spans="4:5">
      <c r="D303" t="s">
        <v>652</v>
      </c>
      <c r="E303" t="s">
        <v>653</v>
      </c>
    </row>
    <row r="304" spans="4:5">
      <c r="D304" t="s">
        <v>654</v>
      </c>
      <c r="E304" t="s">
        <v>655</v>
      </c>
    </row>
    <row r="305" spans="4:5">
      <c r="D305" t="s">
        <v>656</v>
      </c>
      <c r="E305" t="s">
        <v>657</v>
      </c>
    </row>
    <row r="306" spans="4:5">
      <c r="D306" t="s">
        <v>658</v>
      </c>
      <c r="E306" t="s">
        <v>659</v>
      </c>
    </row>
    <row r="307" spans="4:5">
      <c r="D307" t="s">
        <v>660</v>
      </c>
      <c r="E307" t="s">
        <v>661</v>
      </c>
    </row>
    <row r="308" spans="4:5">
      <c r="D308" t="s">
        <v>662</v>
      </c>
      <c r="E308" t="s">
        <v>663</v>
      </c>
    </row>
    <row r="309" spans="4:5">
      <c r="D309" t="s">
        <v>664</v>
      </c>
      <c r="E309" t="s">
        <v>665</v>
      </c>
    </row>
    <row r="310" spans="4:5">
      <c r="D310" s="19" t="s">
        <v>666</v>
      </c>
      <c r="E310" t="s">
        <v>667</v>
      </c>
    </row>
    <row r="311" spans="4:5">
      <c r="D311" t="s">
        <v>668</v>
      </c>
      <c r="E311" t="s">
        <v>669</v>
      </c>
    </row>
    <row r="312" spans="4:5">
      <c r="D312" t="s">
        <v>670</v>
      </c>
      <c r="E312" t="s">
        <v>671</v>
      </c>
    </row>
    <row r="313" spans="4:5">
      <c r="D313" t="s">
        <v>672</v>
      </c>
      <c r="E313" t="s">
        <v>673</v>
      </c>
    </row>
    <row r="314" spans="4:5">
      <c r="D314" t="s">
        <v>674</v>
      </c>
      <c r="E314" t="s">
        <v>675</v>
      </c>
    </row>
    <row r="315" spans="4:5">
      <c r="D315" t="s">
        <v>676</v>
      </c>
      <c r="E315" t="s">
        <v>677</v>
      </c>
    </row>
    <row r="316" spans="4:5">
      <c r="D316" t="s">
        <v>678</v>
      </c>
      <c r="E316" t="s">
        <v>679</v>
      </c>
    </row>
    <row r="317" spans="4:5">
      <c r="D317" t="s">
        <v>680</v>
      </c>
      <c r="E317" t="s">
        <v>681</v>
      </c>
    </row>
    <row r="318" spans="4:5">
      <c r="D318" t="s">
        <v>682</v>
      </c>
      <c r="E318" t="s">
        <v>683</v>
      </c>
    </row>
    <row r="319" spans="4:5">
      <c r="D319" t="s">
        <v>684</v>
      </c>
      <c r="E319" t="s">
        <v>685</v>
      </c>
    </row>
    <row r="320" spans="4:5">
      <c r="D320" t="s">
        <v>686</v>
      </c>
      <c r="E320" t="s">
        <v>687</v>
      </c>
    </row>
    <row r="321" spans="4:5">
      <c r="D321" t="s">
        <v>688</v>
      </c>
      <c r="E321" t="s">
        <v>689</v>
      </c>
    </row>
    <row r="322" spans="4:5">
      <c r="D322" t="s">
        <v>690</v>
      </c>
      <c r="E322" t="s">
        <v>691</v>
      </c>
    </row>
    <row r="323" spans="4:5">
      <c r="D323" t="s">
        <v>692</v>
      </c>
      <c r="E323" t="s">
        <v>693</v>
      </c>
    </row>
    <row r="324" spans="4:5">
      <c r="D324" t="s">
        <v>694</v>
      </c>
      <c r="E324" t="s">
        <v>695</v>
      </c>
    </row>
    <row r="325" spans="4:5">
      <c r="D325" t="s">
        <v>696</v>
      </c>
      <c r="E325" t="s">
        <v>697</v>
      </c>
    </row>
    <row r="326" spans="4:5">
      <c r="D326" t="s">
        <v>698</v>
      </c>
      <c r="E326" t="s">
        <v>699</v>
      </c>
    </row>
    <row r="327" spans="4:5">
      <c r="D327" t="s">
        <v>700</v>
      </c>
      <c r="E327" t="s">
        <v>701</v>
      </c>
    </row>
    <row r="328" spans="4:5">
      <c r="D328" t="s">
        <v>702</v>
      </c>
      <c r="E328" t="s">
        <v>703</v>
      </c>
    </row>
    <row r="329" spans="4:5">
      <c r="D329" t="s">
        <v>704</v>
      </c>
      <c r="E329" t="s">
        <v>705</v>
      </c>
    </row>
    <row r="330" spans="4:5">
      <c r="D330" t="s">
        <v>706</v>
      </c>
      <c r="E330" t="s">
        <v>707</v>
      </c>
    </row>
    <row r="331" spans="4:5">
      <c r="D331" t="s">
        <v>708</v>
      </c>
      <c r="E331" t="s">
        <v>709</v>
      </c>
    </row>
    <row r="332" spans="4:5">
      <c r="D332" t="s">
        <v>710</v>
      </c>
      <c r="E332" t="s">
        <v>711</v>
      </c>
    </row>
    <row r="333" spans="4:5">
      <c r="D333" t="s">
        <v>712</v>
      </c>
      <c r="E333" t="s">
        <v>713</v>
      </c>
    </row>
    <row r="334" spans="4:5">
      <c r="D334" t="s">
        <v>714</v>
      </c>
      <c r="E334" t="s">
        <v>715</v>
      </c>
    </row>
    <row r="335" spans="4:5">
      <c r="D335" t="s">
        <v>716</v>
      </c>
      <c r="E335" t="s">
        <v>717</v>
      </c>
    </row>
    <row r="336" spans="4:5">
      <c r="D336" t="s">
        <v>718</v>
      </c>
      <c r="E336" t="s">
        <v>719</v>
      </c>
    </row>
    <row r="337" spans="4:5">
      <c r="D337" t="s">
        <v>720</v>
      </c>
      <c r="E337" t="s">
        <v>721</v>
      </c>
    </row>
    <row r="338" spans="4:5">
      <c r="D338" t="s">
        <v>722</v>
      </c>
      <c r="E338" t="s">
        <v>723</v>
      </c>
    </row>
    <row r="339" spans="4:5">
      <c r="D339" t="s">
        <v>724</v>
      </c>
      <c r="E339" t="s">
        <v>725</v>
      </c>
    </row>
    <row r="340" spans="4:5">
      <c r="D340" t="s">
        <v>726</v>
      </c>
      <c r="E340" t="s">
        <v>727</v>
      </c>
    </row>
    <row r="341" spans="4:5">
      <c r="D341" t="s">
        <v>728</v>
      </c>
      <c r="E341" t="s">
        <v>729</v>
      </c>
    </row>
    <row r="342" spans="4:5">
      <c r="D342" t="s">
        <v>730</v>
      </c>
      <c r="E342" t="s">
        <v>731</v>
      </c>
    </row>
    <row r="343" spans="4:5">
      <c r="D343" s="30" t="s">
        <v>732</v>
      </c>
      <c r="E343" t="s">
        <v>733</v>
      </c>
    </row>
    <row r="344" spans="4:5">
      <c r="D344" t="s">
        <v>734</v>
      </c>
      <c r="E344" t="s">
        <v>735</v>
      </c>
    </row>
    <row r="345" spans="4:5">
      <c r="D345" t="s">
        <v>736</v>
      </c>
      <c r="E345" t="s">
        <v>737</v>
      </c>
    </row>
    <row r="346" spans="4:5">
      <c r="D346" t="s">
        <v>738</v>
      </c>
      <c r="E346" t="s">
        <v>739</v>
      </c>
    </row>
    <row r="347" spans="4:5">
      <c r="D347" t="s">
        <v>740</v>
      </c>
      <c r="E347" t="s">
        <v>741</v>
      </c>
    </row>
    <row r="348" spans="4:5">
      <c r="D348" t="s">
        <v>742</v>
      </c>
      <c r="E348" t="s">
        <v>743</v>
      </c>
    </row>
    <row r="349" spans="4:5">
      <c r="D349" s="6" t="s">
        <v>1160</v>
      </c>
      <c r="E349" t="s">
        <v>1210</v>
      </c>
    </row>
    <row r="350" spans="4:5">
      <c r="D350" t="s">
        <v>746</v>
      </c>
      <c r="E350" t="s">
        <v>747</v>
      </c>
    </row>
    <row r="351" spans="4:5">
      <c r="D351" t="s">
        <v>748</v>
      </c>
      <c r="E351" t="s">
        <v>749</v>
      </c>
    </row>
    <row r="352" spans="4:5">
      <c r="D352" t="s">
        <v>750</v>
      </c>
      <c r="E352" t="s">
        <v>751</v>
      </c>
    </row>
    <row r="353" spans="4:5">
      <c r="D353" t="s">
        <v>752</v>
      </c>
      <c r="E353" t="s">
        <v>753</v>
      </c>
    </row>
    <row r="354" spans="4:5">
      <c r="D354" t="s">
        <v>754</v>
      </c>
      <c r="E354" t="s">
        <v>755</v>
      </c>
    </row>
    <row r="355" spans="4:5">
      <c r="D355" t="s">
        <v>756</v>
      </c>
      <c r="E355" t="s">
        <v>757</v>
      </c>
    </row>
    <row r="356" spans="4:5">
      <c r="D356" t="s">
        <v>758</v>
      </c>
      <c r="E356" t="s">
        <v>759</v>
      </c>
    </row>
    <row r="357" spans="4:5">
      <c r="D357" t="s">
        <v>760</v>
      </c>
      <c r="E357" t="s">
        <v>761</v>
      </c>
    </row>
    <row r="358" spans="4:5">
      <c r="D358" t="s">
        <v>762</v>
      </c>
      <c r="E358" t="s">
        <v>763</v>
      </c>
    </row>
    <row r="359" spans="4:5">
      <c r="D359" t="s">
        <v>764</v>
      </c>
      <c r="E359" t="s">
        <v>765</v>
      </c>
    </row>
    <row r="360" spans="4:5">
      <c r="D360" t="s">
        <v>766</v>
      </c>
      <c r="E360" t="s">
        <v>767</v>
      </c>
    </row>
    <row r="361" spans="4:5">
      <c r="D361" s="29" t="s">
        <v>768</v>
      </c>
      <c r="E361" t="s">
        <v>769</v>
      </c>
    </row>
    <row r="362" spans="4:5">
      <c r="D362" t="s">
        <v>770</v>
      </c>
      <c r="E362" t="s">
        <v>771</v>
      </c>
    </row>
    <row r="363" spans="4:5">
      <c r="D363" t="s">
        <v>772</v>
      </c>
      <c r="E363" t="s">
        <v>773</v>
      </c>
    </row>
    <row r="364" spans="4:5">
      <c r="D364" t="s">
        <v>774</v>
      </c>
      <c r="E364" t="s">
        <v>775</v>
      </c>
    </row>
    <row r="365" spans="4:5">
      <c r="D365" t="s">
        <v>776</v>
      </c>
      <c r="E365" t="s">
        <v>777</v>
      </c>
    </row>
    <row r="366" spans="4:5">
      <c r="D366" t="s">
        <v>778</v>
      </c>
      <c r="E366" t="s">
        <v>779</v>
      </c>
    </row>
    <row r="367" spans="4:5">
      <c r="D367" t="s">
        <v>780</v>
      </c>
      <c r="E367" t="s">
        <v>781</v>
      </c>
    </row>
    <row r="368" spans="4:5">
      <c r="D368" t="s">
        <v>782</v>
      </c>
      <c r="E368" t="s">
        <v>783</v>
      </c>
    </row>
    <row r="369" spans="4:5">
      <c r="D369" t="s">
        <v>784</v>
      </c>
      <c r="E369" t="s">
        <v>785</v>
      </c>
    </row>
    <row r="370" spans="4:5">
      <c r="D370" t="s">
        <v>786</v>
      </c>
      <c r="E370" t="s">
        <v>787</v>
      </c>
    </row>
    <row r="371" spans="4:5">
      <c r="D371" t="s">
        <v>788</v>
      </c>
      <c r="E371" t="s">
        <v>789</v>
      </c>
    </row>
    <row r="372" spans="4:5">
      <c r="D372" t="s">
        <v>790</v>
      </c>
      <c r="E372" t="s">
        <v>791</v>
      </c>
    </row>
    <row r="373" spans="4:5">
      <c r="D373" t="s">
        <v>792</v>
      </c>
      <c r="E373" t="s">
        <v>793</v>
      </c>
    </row>
    <row r="374" spans="4:5">
      <c r="D374" t="s">
        <v>794</v>
      </c>
      <c r="E374" t="s">
        <v>795</v>
      </c>
    </row>
    <row r="375" spans="4:5">
      <c r="D375" t="s">
        <v>796</v>
      </c>
      <c r="E375" t="s">
        <v>797</v>
      </c>
    </row>
    <row r="376" spans="4:5">
      <c r="D376" t="s">
        <v>798</v>
      </c>
      <c r="E376" t="s">
        <v>799</v>
      </c>
    </row>
    <row r="377" spans="4:5">
      <c r="D377" t="s">
        <v>800</v>
      </c>
      <c r="E377" t="s">
        <v>801</v>
      </c>
    </row>
    <row r="378" spans="4:5">
      <c r="D378" t="s">
        <v>802</v>
      </c>
      <c r="E378" t="s">
        <v>803</v>
      </c>
    </row>
    <row r="379" spans="4:5">
      <c r="D379" t="s">
        <v>804</v>
      </c>
      <c r="E379" t="s">
        <v>805</v>
      </c>
    </row>
    <row r="380" spans="4:5">
      <c r="D380" t="s">
        <v>806</v>
      </c>
      <c r="E380" t="s">
        <v>807</v>
      </c>
    </row>
    <row r="381" spans="4:5">
      <c r="D381" t="s">
        <v>808</v>
      </c>
      <c r="E381" t="s">
        <v>809</v>
      </c>
    </row>
    <row r="382" spans="4:5">
      <c r="D382" t="s">
        <v>810</v>
      </c>
      <c r="E382" t="s">
        <v>811</v>
      </c>
    </row>
    <row r="383" spans="4:5">
      <c r="D383" t="s">
        <v>812</v>
      </c>
      <c r="E383" t="s">
        <v>813</v>
      </c>
    </row>
    <row r="384" spans="4:5">
      <c r="D384" t="s">
        <v>814</v>
      </c>
      <c r="E384" t="s">
        <v>815</v>
      </c>
    </row>
    <row r="385" spans="4:5">
      <c r="D385" t="s">
        <v>816</v>
      </c>
      <c r="E385" t="s">
        <v>817</v>
      </c>
    </row>
    <row r="386" spans="4:5">
      <c r="D386" t="s">
        <v>818</v>
      </c>
      <c r="E386" t="s">
        <v>819</v>
      </c>
    </row>
    <row r="387" spans="4:5">
      <c r="D387" t="s">
        <v>820</v>
      </c>
      <c r="E387" t="s">
        <v>821</v>
      </c>
    </row>
    <row r="388" spans="4:5">
      <c r="D388" t="s">
        <v>822</v>
      </c>
      <c r="E388" t="s">
        <v>823</v>
      </c>
    </row>
    <row r="389" spans="4:5">
      <c r="D389" t="s">
        <v>824</v>
      </c>
      <c r="E389" t="s">
        <v>825</v>
      </c>
    </row>
    <row r="390" spans="4:5">
      <c r="D390" t="s">
        <v>826</v>
      </c>
      <c r="E390" t="s">
        <v>827</v>
      </c>
    </row>
    <row r="391" spans="4:5">
      <c r="D391" t="s">
        <v>828</v>
      </c>
      <c r="E391" t="s">
        <v>829</v>
      </c>
    </row>
    <row r="392" spans="4:5">
      <c r="D392" t="s">
        <v>830</v>
      </c>
      <c r="E392" t="s">
        <v>831</v>
      </c>
    </row>
    <row r="393" spans="4:5">
      <c r="D393" t="s">
        <v>832</v>
      </c>
      <c r="E393" t="s">
        <v>833</v>
      </c>
    </row>
    <row r="394" spans="4:5">
      <c r="D394" t="s">
        <v>834</v>
      </c>
      <c r="E394" t="s">
        <v>835</v>
      </c>
    </row>
    <row r="395" spans="4:5">
      <c r="D395" t="s">
        <v>836</v>
      </c>
      <c r="E395" t="s">
        <v>837</v>
      </c>
    </row>
    <row r="396" spans="4:5">
      <c r="D396" t="s">
        <v>838</v>
      </c>
      <c r="E396" t="s">
        <v>839</v>
      </c>
    </row>
    <row r="397" spans="4:5">
      <c r="D397" t="s">
        <v>840</v>
      </c>
      <c r="E397" t="s">
        <v>841</v>
      </c>
    </row>
    <row r="398" spans="4:5">
      <c r="D398" t="s">
        <v>842</v>
      </c>
      <c r="E398" t="s">
        <v>843</v>
      </c>
    </row>
    <row r="399" spans="4:5">
      <c r="D399" t="s">
        <v>844</v>
      </c>
      <c r="E399" t="s">
        <v>845</v>
      </c>
    </row>
    <row r="400" spans="4:5">
      <c r="D400" t="s">
        <v>846</v>
      </c>
      <c r="E400" t="s">
        <v>847</v>
      </c>
    </row>
    <row r="401" spans="4:5">
      <c r="D401" t="s">
        <v>848</v>
      </c>
      <c r="E401" t="s">
        <v>849</v>
      </c>
    </row>
    <row r="402" spans="4:5">
      <c r="D402" t="s">
        <v>850</v>
      </c>
      <c r="E402" t="s">
        <v>851</v>
      </c>
    </row>
    <row r="403" spans="4:5">
      <c r="D403" t="s">
        <v>852</v>
      </c>
      <c r="E403" t="s">
        <v>853</v>
      </c>
    </row>
    <row r="404" spans="4:5">
      <c r="D404" t="s">
        <v>854</v>
      </c>
      <c r="E404" t="s">
        <v>855</v>
      </c>
    </row>
    <row r="405" spans="4:5">
      <c r="D405" t="s">
        <v>856</v>
      </c>
      <c r="E405" t="s">
        <v>857</v>
      </c>
    </row>
    <row r="406" spans="4:5">
      <c r="D406" t="s">
        <v>858</v>
      </c>
      <c r="E406" t="s">
        <v>859</v>
      </c>
    </row>
    <row r="407" spans="4:5">
      <c r="D407" t="s">
        <v>860</v>
      </c>
      <c r="E407" t="s">
        <v>861</v>
      </c>
    </row>
    <row r="408" spans="4:5">
      <c r="D408" t="s">
        <v>862</v>
      </c>
      <c r="E408" t="s">
        <v>863</v>
      </c>
    </row>
    <row r="409" spans="4:5">
      <c r="D409" t="s">
        <v>864</v>
      </c>
      <c r="E409" t="s">
        <v>865</v>
      </c>
    </row>
    <row r="410" spans="4:5">
      <c r="D410" t="s">
        <v>866</v>
      </c>
      <c r="E410" t="s">
        <v>867</v>
      </c>
    </row>
    <row r="411" spans="4:5">
      <c r="D411" t="s">
        <v>868</v>
      </c>
      <c r="E411" t="s">
        <v>869</v>
      </c>
    </row>
    <row r="412" spans="4:5">
      <c r="D412" t="s">
        <v>1224</v>
      </c>
      <c r="E412" t="s">
        <v>871</v>
      </c>
    </row>
    <row r="413" spans="4:5">
      <c r="D413" t="s">
        <v>872</v>
      </c>
      <c r="E413" t="s">
        <v>873</v>
      </c>
    </row>
    <row r="414" spans="4:5">
      <c r="D414" t="s">
        <v>874</v>
      </c>
      <c r="E414" t="s">
        <v>875</v>
      </c>
    </row>
    <row r="415" spans="4:5">
      <c r="D415" t="s">
        <v>876</v>
      </c>
      <c r="E415" t="s">
        <v>877</v>
      </c>
    </row>
    <row r="416" spans="4:5">
      <c r="D416" t="s">
        <v>878</v>
      </c>
      <c r="E416" t="s">
        <v>879</v>
      </c>
    </row>
    <row r="417" spans="4:5">
      <c r="D417" t="s">
        <v>880</v>
      </c>
      <c r="E417" t="s">
        <v>881</v>
      </c>
    </row>
    <row r="418" spans="4:5">
      <c r="D418" t="s">
        <v>882</v>
      </c>
      <c r="E418" t="s">
        <v>883</v>
      </c>
    </row>
    <row r="419" spans="4:5">
      <c r="D419" t="s">
        <v>884</v>
      </c>
      <c r="E419" t="s">
        <v>885</v>
      </c>
    </row>
    <row r="420" spans="4:5">
      <c r="D420" t="s">
        <v>886</v>
      </c>
      <c r="E420" t="s">
        <v>887</v>
      </c>
    </row>
    <row r="421" spans="4:5">
      <c r="D421" t="s">
        <v>1228</v>
      </c>
      <c r="E421" t="s">
        <v>769</v>
      </c>
    </row>
    <row r="422" spans="4:5">
      <c r="D422" t="s">
        <v>889</v>
      </c>
      <c r="E422" t="s">
        <v>890</v>
      </c>
    </row>
    <row r="423" spans="4:5">
      <c r="D423" t="s">
        <v>891</v>
      </c>
      <c r="E423" t="s">
        <v>892</v>
      </c>
    </row>
    <row r="424" spans="4:5">
      <c r="D424" t="s">
        <v>893</v>
      </c>
      <c r="E424" t="s">
        <v>894</v>
      </c>
    </row>
    <row r="425" spans="4:5">
      <c r="D425" t="s">
        <v>895</v>
      </c>
      <c r="E425" t="s">
        <v>896</v>
      </c>
    </row>
    <row r="426" spans="4:5">
      <c r="D426" t="s">
        <v>897</v>
      </c>
      <c r="E426" t="s">
        <v>898</v>
      </c>
    </row>
    <row r="427" spans="4:5">
      <c r="D427" t="s">
        <v>899</v>
      </c>
      <c r="E427" t="s">
        <v>900</v>
      </c>
    </row>
    <row r="428" spans="4:5">
      <c r="D428" t="s">
        <v>901</v>
      </c>
      <c r="E428" t="s">
        <v>902</v>
      </c>
    </row>
    <row r="429" spans="4:5">
      <c r="D429" t="s">
        <v>903</v>
      </c>
      <c r="E429" t="s">
        <v>904</v>
      </c>
    </row>
    <row r="430" spans="4:5">
      <c r="D430" t="s">
        <v>905</v>
      </c>
      <c r="E430" t="s">
        <v>906</v>
      </c>
    </row>
    <row r="431" spans="4:5">
      <c r="D431" t="s">
        <v>907</v>
      </c>
      <c r="E431" t="s">
        <v>908</v>
      </c>
    </row>
    <row r="432" spans="4:5">
      <c r="D432" t="s">
        <v>909</v>
      </c>
      <c r="E432" t="s">
        <v>910</v>
      </c>
    </row>
    <row r="433" spans="4:5">
      <c r="D433" t="s">
        <v>911</v>
      </c>
      <c r="E433" t="s">
        <v>912</v>
      </c>
    </row>
    <row r="434" spans="4:5">
      <c r="D434" t="s">
        <v>913</v>
      </c>
      <c r="E434" t="s">
        <v>914</v>
      </c>
    </row>
    <row r="435" spans="4:5">
      <c r="D435" t="s">
        <v>915</v>
      </c>
      <c r="E435" t="s">
        <v>916</v>
      </c>
    </row>
    <row r="436" spans="4:5">
      <c r="D436" t="s">
        <v>917</v>
      </c>
      <c r="E436" t="s">
        <v>918</v>
      </c>
    </row>
    <row r="437" spans="4:5">
      <c r="D437" t="s">
        <v>919</v>
      </c>
      <c r="E437" t="s">
        <v>920</v>
      </c>
    </row>
    <row r="438" spans="4:5">
      <c r="D438" t="s">
        <v>921</v>
      </c>
      <c r="E438" t="s">
        <v>922</v>
      </c>
    </row>
    <row r="439" spans="4:5">
      <c r="D439" t="s">
        <v>923</v>
      </c>
      <c r="E439" t="s">
        <v>924</v>
      </c>
    </row>
    <row r="440" spans="4:5">
      <c r="D440" t="s">
        <v>925</v>
      </c>
      <c r="E440" t="s">
        <v>926</v>
      </c>
    </row>
    <row r="441" spans="4:5">
      <c r="D441" t="s">
        <v>927</v>
      </c>
      <c r="E441" t="s">
        <v>928</v>
      </c>
    </row>
    <row r="442" spans="4:5">
      <c r="D442" t="s">
        <v>929</v>
      </c>
      <c r="E442" t="s">
        <v>930</v>
      </c>
    </row>
    <row r="443" spans="4:5">
      <c r="D443" t="s">
        <v>931</v>
      </c>
      <c r="E443" t="s">
        <v>932</v>
      </c>
    </row>
    <row r="444" spans="4:5">
      <c r="D444" t="s">
        <v>933</v>
      </c>
      <c r="E444" t="s">
        <v>934</v>
      </c>
    </row>
    <row r="445" spans="4:5">
      <c r="D445" t="s">
        <v>935</v>
      </c>
      <c r="E445" t="s">
        <v>936</v>
      </c>
    </row>
    <row r="446" spans="4:5">
      <c r="D446" t="s">
        <v>937</v>
      </c>
      <c r="E446" t="s">
        <v>938</v>
      </c>
    </row>
    <row r="447" spans="4:5">
      <c r="D447" t="s">
        <v>939</v>
      </c>
      <c r="E447" t="s">
        <v>940</v>
      </c>
    </row>
    <row r="448" spans="4:5">
      <c r="D448" t="s">
        <v>941</v>
      </c>
      <c r="E448" t="s">
        <v>942</v>
      </c>
    </row>
    <row r="449" spans="4:5">
      <c r="D449" t="s">
        <v>943</v>
      </c>
      <c r="E449" t="s">
        <v>944</v>
      </c>
    </row>
    <row r="450" spans="4:5">
      <c r="D450" t="s">
        <v>945</v>
      </c>
      <c r="E450" t="s">
        <v>946</v>
      </c>
    </row>
    <row r="451" spans="4:5">
      <c r="D451" t="s">
        <v>947</v>
      </c>
      <c r="E451" t="s">
        <v>948</v>
      </c>
    </row>
    <row r="452" spans="4:5">
      <c r="D452" t="s">
        <v>949</v>
      </c>
      <c r="E452" t="s">
        <v>950</v>
      </c>
    </row>
    <row r="453" spans="4:5">
      <c r="D453" t="s">
        <v>951</v>
      </c>
      <c r="E453" t="s">
        <v>952</v>
      </c>
    </row>
    <row r="454" spans="4:5">
      <c r="D454" t="s">
        <v>953</v>
      </c>
      <c r="E454" t="s">
        <v>954</v>
      </c>
    </row>
    <row r="455" spans="4:5">
      <c r="D455" t="s">
        <v>955</v>
      </c>
      <c r="E455" t="s">
        <v>956</v>
      </c>
    </row>
    <row r="456" spans="4:5">
      <c r="D456" t="s">
        <v>957</v>
      </c>
      <c r="E456" t="s">
        <v>958</v>
      </c>
    </row>
    <row r="457" spans="4:5">
      <c r="D457" t="s">
        <v>959</v>
      </c>
      <c r="E457" t="s">
        <v>960</v>
      </c>
    </row>
    <row r="458" spans="4:5">
      <c r="D458" t="s">
        <v>961</v>
      </c>
      <c r="E458" t="s">
        <v>962</v>
      </c>
    </row>
    <row r="459" spans="4:5">
      <c r="D459" t="s">
        <v>963</v>
      </c>
      <c r="E459" t="s">
        <v>964</v>
      </c>
    </row>
    <row r="460" spans="4:5">
      <c r="D460" t="s">
        <v>965</v>
      </c>
      <c r="E460" t="s">
        <v>966</v>
      </c>
    </row>
    <row r="461" spans="4:5">
      <c r="D461" t="s">
        <v>967</v>
      </c>
      <c r="E461" t="s">
        <v>968</v>
      </c>
    </row>
    <row r="462" spans="4:5">
      <c r="D462" t="s">
        <v>969</v>
      </c>
      <c r="E462" t="s">
        <v>970</v>
      </c>
    </row>
    <row r="463" spans="4:5">
      <c r="D463" t="s">
        <v>971</v>
      </c>
      <c r="E463" t="s">
        <v>972</v>
      </c>
    </row>
    <row r="464" spans="4:5">
      <c r="D464" t="s">
        <v>973</v>
      </c>
      <c r="E464" t="s">
        <v>974</v>
      </c>
    </row>
    <row r="465" spans="4:5">
      <c r="D465" t="s">
        <v>975</v>
      </c>
      <c r="E465" t="s">
        <v>976</v>
      </c>
    </row>
    <row r="466" spans="4:5">
      <c r="D466" t="s">
        <v>977</v>
      </c>
      <c r="E466" t="s">
        <v>978</v>
      </c>
    </row>
    <row r="467" spans="4:5">
      <c r="D467" t="s">
        <v>1038</v>
      </c>
      <c r="E467" t="s">
        <v>980</v>
      </c>
    </row>
  </sheetData>
  <autoFilter ref="B1:B467" xr:uid="{00000000-0001-0000-0300-000000000000}"/>
  <sortState xmlns:xlrd2="http://schemas.microsoft.com/office/spreadsheetml/2017/richdata2" ref="A1:B109">
    <sortCondition ref="A1:A109"/>
  </sortState>
  <dataValidations disablePrompts="1" count="1">
    <dataValidation type="list" allowBlank="1" showInputMessage="1" showErrorMessage="1" sqref="AG2:AG10 AG15:AG16" xr:uid="{00000000-0002-0000-0300-000000000000}">
      <formula1>$B$58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E5E423CEF4F14792E3E3502F8E0B2B" ma:contentTypeVersion="12" ma:contentTypeDescription="Create a new document." ma:contentTypeScope="" ma:versionID="bea11da7767459cbe8f95c42982141be">
  <xsd:schema xmlns:xsd="http://www.w3.org/2001/XMLSchema" xmlns:xs="http://www.w3.org/2001/XMLSchema" xmlns:p="http://schemas.microsoft.com/office/2006/metadata/properties" xmlns:ns2="44bd6a67-6ef3-4c91-a3d9-fd689b98f3b5" xmlns:ns3="53a061ff-763f-439b-a626-79f062ab98ee" targetNamespace="http://schemas.microsoft.com/office/2006/metadata/properties" ma:root="true" ma:fieldsID="cc87cb2b7a1f61b07838d9ebb099b614" ns2:_="" ns3:_="">
    <xsd:import namespace="44bd6a67-6ef3-4c91-a3d9-fd689b98f3b5"/>
    <xsd:import namespace="53a061ff-763f-439b-a626-79f062ab98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d6a67-6ef3-4c91-a3d9-fd689b98f3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68f1233-609f-4a5c-8774-8e449502f5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061ff-763f-439b-a626-79f062ab98e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1279f1d-4982-49ab-ad08-ede279c5af4f}" ma:internalName="TaxCatchAll" ma:showField="CatchAllData" ma:web="53a061ff-763f-439b-a626-79f062ab98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a061ff-763f-439b-a626-79f062ab98ee" xsi:nil="true"/>
    <lcf76f155ced4ddcb4097134ff3c332f xmlns="44bd6a67-6ef3-4c91-a3d9-fd689b98f3b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5977F7D-8AE9-4263-BB54-FD9AFCBC30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bd6a67-6ef3-4c91-a3d9-fd689b98f3b5"/>
    <ds:schemaRef ds:uri="53a061ff-763f-439b-a626-79f062ab98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9867FE-F0C6-4403-B825-049A55AE22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6A13A2-BB6A-419E-A45D-C4BBE09DE65D}">
  <ds:schemaRefs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53a061ff-763f-439b-a626-79f062ab98ee"/>
    <ds:schemaRef ds:uri="44bd6a67-6ef3-4c91-a3d9-fd689b98f3b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119</vt:i4>
      </vt:variant>
    </vt:vector>
  </HeadingPairs>
  <TitlesOfParts>
    <vt:vector size="123" baseType="lpstr">
      <vt:lpstr>PF1</vt:lpstr>
      <vt:lpstr>Fees</vt:lpstr>
      <vt:lpstr>Guidance</vt:lpstr>
      <vt:lpstr>Structure</vt:lpstr>
      <vt:lpstr>ActonwGtWaldingfield</vt:lpstr>
      <vt:lpstr>AldeburghwithHazlewood</vt:lpstr>
      <vt:lpstr>AldeRiver</vt:lpstr>
      <vt:lpstr>AllParishes</vt:lpstr>
      <vt:lpstr>AthelingtonDenhametc</vt:lpstr>
      <vt:lpstr>BactonwithWyverstoneetc</vt:lpstr>
      <vt:lpstr>BadwellandWalsham</vt:lpstr>
      <vt:lpstr>Bansfield</vt:lpstr>
      <vt:lpstr>BarrowBenefice</vt:lpstr>
      <vt:lpstr>Beccles</vt:lpstr>
      <vt:lpstr>Benefice</vt:lpstr>
      <vt:lpstr>BENEFICES</vt:lpstr>
      <vt:lpstr>BeneOrebeck</vt:lpstr>
      <vt:lpstr>BildestonwWattishametc</vt:lpstr>
      <vt:lpstr>BlackbourneTeam</vt:lpstr>
      <vt:lpstr>BlythValley</vt:lpstr>
      <vt:lpstr>BoxfordEdGrotonetc</vt:lpstr>
      <vt:lpstr>BoxRiver</vt:lpstr>
      <vt:lpstr>BradfieldSClareetc</vt:lpstr>
      <vt:lpstr>BramfordwithLittleBlakenhametc</vt:lpstr>
      <vt:lpstr>Brandon</vt:lpstr>
      <vt:lpstr>BSEChristChurch</vt:lpstr>
      <vt:lpstr>BSEMaryandPeter</vt:lpstr>
      <vt:lpstr>Bungay</vt:lpstr>
      <vt:lpstr>BureswithAssingtonetc</vt:lpstr>
      <vt:lpstr>CapelwLtandGtWenham</vt:lpstr>
      <vt:lpstr>Carlford</vt:lpstr>
      <vt:lpstr>Chadbrook</vt:lpstr>
      <vt:lpstr>Claydon</vt:lpstr>
      <vt:lpstr>Coddenham</vt:lpstr>
      <vt:lpstr>ColneysRuralBene</vt:lpstr>
      <vt:lpstr>CombsandLtFinborough</vt:lpstr>
      <vt:lpstr>ConstableCountry</vt:lpstr>
      <vt:lpstr>DebenhamandHelmingham</vt:lpstr>
      <vt:lpstr>ElmsettwitAldhametc</vt:lpstr>
      <vt:lpstr>Elmswell</vt:lpstr>
      <vt:lpstr>ExningStMartin</vt:lpstr>
      <vt:lpstr>Eye</vt:lpstr>
      <vt:lpstr>FelixStJohn</vt:lpstr>
      <vt:lpstr>FelixstoweChristchurch</vt:lpstr>
      <vt:lpstr>FelixStPeterandPaul</vt:lpstr>
      <vt:lpstr>ForestHeath</vt:lpstr>
      <vt:lpstr>FourRivers</vt:lpstr>
      <vt:lpstr>Framlingham</vt:lpstr>
      <vt:lpstr>GlemValley</vt:lpstr>
      <vt:lpstr>GreatBartonandThurston</vt:lpstr>
      <vt:lpstr>GreatCornard</vt:lpstr>
      <vt:lpstr>GreatFinbowithetc</vt:lpstr>
      <vt:lpstr>Hadleigh</vt:lpstr>
      <vt:lpstr>HaughleywithWetherdenetc</vt:lpstr>
      <vt:lpstr>HaveWithersfield</vt:lpstr>
      <vt:lpstr>HighamHoltonetc</vt:lpstr>
      <vt:lpstr>Horringer</vt:lpstr>
      <vt:lpstr>HundredRiver</vt:lpstr>
      <vt:lpstr>IpsAllHallows</vt:lpstr>
      <vt:lpstr>IpsStAugustine</vt:lpstr>
      <vt:lpstr>IpsStBart</vt:lpstr>
      <vt:lpstr>IpsStFran</vt:lpstr>
      <vt:lpstr>IpsStMaryatElms</vt:lpstr>
      <vt:lpstr>IpsStMaryleTower</vt:lpstr>
      <vt:lpstr>IpsStMattTriangleAS</vt:lpstr>
      <vt:lpstr>IpsStThomas</vt:lpstr>
      <vt:lpstr>IpswichStHelenetc</vt:lpstr>
      <vt:lpstr>IpswichStMargaret</vt:lpstr>
      <vt:lpstr>IpswichStoke</vt:lpstr>
      <vt:lpstr>IpswichStPeter</vt:lpstr>
      <vt:lpstr>Kesgrave</vt:lpstr>
      <vt:lpstr>Lavenham</vt:lpstr>
      <vt:lpstr>Leiston</vt:lpstr>
      <vt:lpstr>MartBrightwell</vt:lpstr>
      <vt:lpstr>MeltUfford</vt:lpstr>
      <vt:lpstr>Mendlesham</vt:lpstr>
      <vt:lpstr>MidLoes</vt:lpstr>
      <vt:lpstr>MildenhallTeam</vt:lpstr>
      <vt:lpstr>MissionIpsEast</vt:lpstr>
      <vt:lpstr>MonksEleighwChelsworthetc</vt:lpstr>
      <vt:lpstr>NeedhamMarketwithBadley</vt:lpstr>
      <vt:lpstr>Newmarket_All_Saints</vt:lpstr>
      <vt:lpstr>NewmarketAllSaints</vt:lpstr>
      <vt:lpstr>NewmarketStMary</vt:lpstr>
      <vt:lpstr>NorthBosmere</vt:lpstr>
      <vt:lpstr>NorthBuryLarkValley</vt:lpstr>
      <vt:lpstr>NorthHartismere</vt:lpstr>
      <vt:lpstr>NorthSamford</vt:lpstr>
      <vt:lpstr>PakenhamwNortonetc</vt:lpstr>
      <vt:lpstr>'PF1'!Print_Area</vt:lpstr>
      <vt:lpstr>RattlesdenThorpeetc</vt:lpstr>
      <vt:lpstr>Redgravecum</vt:lpstr>
      <vt:lpstr>RoughamBeytonetc</vt:lpstr>
      <vt:lpstr>Rushmere</vt:lpstr>
      <vt:lpstr>Sancroft</vt:lpstr>
      <vt:lpstr>SantonDownhametc</vt:lpstr>
      <vt:lpstr>SaxKelsalecumCarlton</vt:lpstr>
      <vt:lpstr>SoleBay</vt:lpstr>
      <vt:lpstr>SouthBosmereEight</vt:lpstr>
      <vt:lpstr>SouthHartismere</vt:lpstr>
      <vt:lpstr>Stanton</vt:lpstr>
      <vt:lpstr>StokebyNaylandetc</vt:lpstr>
      <vt:lpstr>StourheadBenefice</vt:lpstr>
      <vt:lpstr>StourValley</vt:lpstr>
      <vt:lpstr>Stowmarket</vt:lpstr>
      <vt:lpstr>SudburyAllSaintswithetc</vt:lpstr>
      <vt:lpstr>SuffolkHeights</vt:lpstr>
      <vt:lpstr>The_Benefice_of_Carlford</vt:lpstr>
      <vt:lpstr>TheSaints</vt:lpstr>
      <vt:lpstr>TheShoreline</vt:lpstr>
      <vt:lpstr>TheYoxmere</vt:lpstr>
      <vt:lpstr>TwoRivers</vt:lpstr>
      <vt:lpstr>UpperAlde</vt:lpstr>
      <vt:lpstr>WaltTrimley</vt:lpstr>
      <vt:lpstr>Whitton</vt:lpstr>
      <vt:lpstr>WickhamMarket</vt:lpstr>
      <vt:lpstr>WilfordPeninsula</vt:lpstr>
      <vt:lpstr>WoodStJohn</vt:lpstr>
      <vt:lpstr>WoodStMary</vt:lpstr>
      <vt:lpstr>WoolDrinkstone</vt:lpstr>
      <vt:lpstr>WorlinghamBarnbyNthCove</vt:lpstr>
      <vt:lpstr>WrenthamCovehitheetc</vt:lpstr>
      <vt:lpstr>WTandWBenefice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</dc:creator>
  <cp:keywords/>
  <dc:description/>
  <cp:lastModifiedBy>Frances Blakeway</cp:lastModifiedBy>
  <cp:revision>2</cp:revision>
  <cp:lastPrinted>2025-12-08T14:00:29Z</cp:lastPrinted>
  <dcterms:created xsi:type="dcterms:W3CDTF">2017-01-29T12:32:07Z</dcterms:created>
  <dcterms:modified xsi:type="dcterms:W3CDTF">2026-05-27T12:23:56Z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0x0101009FE5E423CEF4F14792E3E3502F8E0B2B</vt:lpwstr>
  </property>
  <property fmtid="{D5CDD505-2E9C-101B-9397-08002B2CF9AE}" pid="3" name="MediaServiceImageTags">
    <vt:lpwstr/>
  </property>
</Properties>
</file>